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84" yWindow="156" windowWidth="11916" windowHeight="10128" activeTab="1"/>
  </bookViews>
  <sheets>
    <sheet name="Podsumowanie" sheetId="6" r:id="rId1"/>
    <sheet name="Ośw. Technolog" sheetId="2" r:id="rId2"/>
    <sheet name="Okotarowanie" sheetId="5" r:id="rId3"/>
  </sheets>
  <definedNames>
    <definedName name="_xlnm.Print_Area" localSheetId="2">Okotarowanie!$A$6:$H$25</definedName>
    <definedName name="_xlnm.Print_Area" localSheetId="1">'Ośw. Technolog'!$A$6:$H$62</definedName>
    <definedName name="_xlnm.Print_Area" localSheetId="0">Podsumowanie!$A$1:$E$23</definedName>
    <definedName name="_xlnm.Print_Titles" localSheetId="2">Okotarowanie!$11:$11</definedName>
    <definedName name="_xlnm.Print_Titles" localSheetId="1">'Ośw. Technolog'!$11:$11</definedName>
  </definedNames>
  <calcPr calcId="145621"/>
</workbook>
</file>

<file path=xl/calcChain.xml><?xml version="1.0" encoding="utf-8"?>
<calcChain xmlns="http://schemas.openxmlformats.org/spreadsheetml/2006/main">
  <c r="G52" i="2" l="1"/>
  <c r="H52" i="2" s="1"/>
  <c r="G51" i="2"/>
  <c r="H51" i="2" s="1"/>
  <c r="G50" i="2"/>
  <c r="H50" i="2" s="1"/>
  <c r="G58" i="2" l="1"/>
  <c r="H58" i="2" s="1"/>
  <c r="G19" i="2"/>
  <c r="H19" i="2" s="1"/>
  <c r="G33" i="2" l="1"/>
  <c r="H33" i="2" s="1"/>
  <c r="G57" i="2" l="1"/>
  <c r="H57" i="2" s="1"/>
  <c r="G32" i="2" l="1"/>
  <c r="H32" i="2" s="1"/>
  <c r="G41" i="2"/>
  <c r="H41" i="2" s="1"/>
  <c r="G56" i="2"/>
  <c r="H56" i="2" s="1"/>
  <c r="G55" i="2"/>
  <c r="H55" i="2" s="1"/>
  <c r="G37" i="2"/>
  <c r="H37" i="2" s="1"/>
  <c r="G54" i="2" l="1"/>
  <c r="H54" i="2" s="1"/>
  <c r="G20" i="2"/>
  <c r="H20" i="2" s="1"/>
  <c r="G18" i="2"/>
  <c r="H18" i="2" s="1"/>
  <c r="G21" i="2"/>
  <c r="H21" i="2" s="1"/>
  <c r="G17" i="2"/>
  <c r="H17" i="2" s="1"/>
  <c r="G23" i="2"/>
  <c r="H23" i="2" s="1"/>
  <c r="G22" i="2"/>
  <c r="H22" i="2" s="1"/>
  <c r="G13" i="2"/>
  <c r="H13" i="2" s="1"/>
  <c r="G35" i="2"/>
  <c r="H35" i="2" s="1"/>
  <c r="G59" i="2"/>
  <c r="H59" i="2" s="1"/>
  <c r="G60" i="2"/>
  <c r="H60" i="2" s="1"/>
  <c r="G61" i="2"/>
  <c r="H61" i="2" s="1"/>
  <c r="G16" i="2"/>
  <c r="H16" i="2" s="1"/>
  <c r="G42" i="2"/>
  <c r="H42" i="2" s="1"/>
  <c r="G38" i="2"/>
  <c r="H38" i="2" s="1"/>
  <c r="G39" i="2"/>
  <c r="H39" i="2" s="1"/>
  <c r="G36" i="2"/>
  <c r="H36" i="2" s="1"/>
  <c r="G40" i="2"/>
  <c r="H40" i="2" s="1"/>
  <c r="G20" i="5" l="1"/>
  <c r="H20" i="5" s="1"/>
  <c r="G23" i="5"/>
  <c r="H23" i="5" s="1"/>
  <c r="G22" i="5"/>
  <c r="H22" i="5" s="1"/>
  <c r="G21" i="5"/>
  <c r="H21" i="5" s="1"/>
  <c r="G13" i="5"/>
  <c r="H13" i="5" s="1"/>
  <c r="G45" i="2" l="1"/>
  <c r="H45" i="2" s="1"/>
  <c r="G44" i="2"/>
  <c r="H44" i="2" s="1"/>
  <c r="G24" i="2"/>
  <c r="H24" i="2" s="1"/>
  <c r="G25" i="2"/>
  <c r="G43" i="2"/>
  <c r="H43" i="2" s="1"/>
  <c r="G53" i="2" l="1"/>
  <c r="G15" i="2"/>
  <c r="H15" i="2" s="1"/>
  <c r="G12" i="2"/>
  <c r="H12" i="2" s="1"/>
  <c r="H53" i="2" l="1"/>
  <c r="G46" i="2" l="1"/>
  <c r="H46" i="2" s="1"/>
  <c r="G27" i="2"/>
  <c r="H27" i="2" s="1"/>
  <c r="G18" i="5" l="1"/>
  <c r="H18" i="5" s="1"/>
  <c r="G17" i="5"/>
  <c r="H17" i="5" s="1"/>
  <c r="G16" i="5"/>
  <c r="H16" i="5" s="1"/>
  <c r="G15" i="5"/>
  <c r="H15" i="5" s="1"/>
  <c r="G14" i="5"/>
  <c r="H14" i="5" s="1"/>
  <c r="G12" i="5"/>
  <c r="G25" i="5" s="1"/>
  <c r="C10" i="6" s="1"/>
  <c r="G48" i="2"/>
  <c r="H48" i="2" s="1"/>
  <c r="G47" i="2"/>
  <c r="H47" i="2" s="1"/>
  <c r="G34" i="2"/>
  <c r="H34" i="2" s="1"/>
  <c r="G30" i="2"/>
  <c r="H30" i="2" s="1"/>
  <c r="G29" i="2"/>
  <c r="H29" i="2" s="1"/>
  <c r="G28" i="2"/>
  <c r="H28" i="2" s="1"/>
  <c r="G26" i="2"/>
  <c r="H26" i="2" s="1"/>
  <c r="H25" i="2"/>
  <c r="G14" i="2"/>
  <c r="H14" i="2" l="1"/>
  <c r="H62" i="2" s="1"/>
  <c r="G62" i="2"/>
  <c r="XFB62" i="2" s="1"/>
  <c r="D10" i="6"/>
  <c r="H12" i="5"/>
  <c r="H25" i="5" s="1"/>
  <c r="C9" i="6" l="1"/>
  <c r="D9" i="6" s="1"/>
  <c r="C11" i="6" l="1"/>
  <c r="D11" i="6"/>
</calcChain>
</file>

<file path=xl/sharedStrings.xml><?xml version="1.0" encoding="utf-8"?>
<sst xmlns="http://schemas.openxmlformats.org/spreadsheetml/2006/main" count="223" uniqueCount="145">
  <si>
    <t>CENA NETTO</t>
  </si>
  <si>
    <t>WARTOŚĆ NETTO</t>
  </si>
  <si>
    <t>NIP 123-032-11-80    -    REGON 013210090</t>
  </si>
  <si>
    <t>tel. (+48 22) 756 26 36,  tel. kom. (+48) 601 208 193, fax (+48 22) 757 04 54</t>
  </si>
  <si>
    <t>05-501    PIASECZNO-ZALESIE    DOLNE,   UL.    GRABOWA    8</t>
  </si>
  <si>
    <t>ILOŚĆ</t>
  </si>
  <si>
    <t>WARTOŚĆ BRUTTO</t>
  </si>
  <si>
    <t>KONTO: DB Polska S.A Oddział Warszawa 75 1910 1048 22 65 3005 1915 0001</t>
  </si>
  <si>
    <t xml:space="preserve">Pulpit sterowniczy </t>
  </si>
  <si>
    <t>Ruchoma głowa typu WASH</t>
  </si>
  <si>
    <t>Wykonanie dokumentacji powykonawczej</t>
  </si>
  <si>
    <t>RAZEM</t>
  </si>
  <si>
    <t xml:space="preserve">Szkolenie użytkownika </t>
  </si>
  <si>
    <t xml:space="preserve">Dostawa, montaż urzadzeń do gotowych instalacji. Uruchomienie systemu. </t>
  </si>
  <si>
    <r>
      <t xml:space="preserve">e-mail:    kontakt@teatr.com.pl,    www.teatr.com.pl </t>
    </r>
    <r>
      <rPr>
        <u/>
        <sz val="10"/>
        <color rgb="FF0000FF"/>
        <rFont val="Calibri"/>
        <family val="2"/>
        <charset val="238"/>
        <scheme val="minor"/>
      </rPr>
      <t>www.teatr.com.pl</t>
    </r>
  </si>
  <si>
    <t>Instalacja oświetlenia</t>
  </si>
  <si>
    <t>Relektor typu PAR LED RGBW 10-60 stopni</t>
  </si>
  <si>
    <t>Wytwornica mgły</t>
  </si>
  <si>
    <t>Lp</t>
  </si>
  <si>
    <t>OKOTAROWANIE SCENY</t>
  </si>
  <si>
    <t>Dostawa kurtyny rozsuwanej</t>
  </si>
  <si>
    <t>Dostawa paludamentów</t>
  </si>
  <si>
    <t>Horyzont czarny</t>
  </si>
  <si>
    <t>Horyzont biały</t>
  </si>
  <si>
    <t>Paludamenty  wykonane z pluszu scenicznego w kolorze czarnym, z atestem na trudnozapalność, plusz o gramaturze 415g/m2, drapowanie 80% wymiary 
8,5m x 1,5m.  Należy uwzględnić podkonstrukcję do zamocowania paludamentów.</t>
  </si>
  <si>
    <t>SYSTEM OŚWIETLENIA TECHNOLOGICZNEGO</t>
  </si>
  <si>
    <t>System oświetlenia technologicznego</t>
  </si>
  <si>
    <t>System sterowania oświetleniem technologicznym sceny i widowni</t>
  </si>
  <si>
    <t>Lp.</t>
  </si>
  <si>
    <t>Dział Kosztorysu</t>
  </si>
  <si>
    <t>Wartość pln netto</t>
  </si>
  <si>
    <t>Wartość pln brutto</t>
  </si>
  <si>
    <t>Okotarowanie sceny</t>
  </si>
  <si>
    <t>Kosztorys inwestorski Technologia sceny</t>
  </si>
  <si>
    <t>Podsumowanie działów kosztorysu</t>
  </si>
  <si>
    <t>mgr inż.. Jan Walentowski</t>
  </si>
  <si>
    <t>Wartość robót i dostaw Technologia Sceny razem</t>
  </si>
  <si>
    <t>Słownie:</t>
  </si>
  <si>
    <t>Uwagi:</t>
  </si>
  <si>
    <t>Dostawa kabki DMX zakończonych gniazdami XLR do podłączenia aparatów do gniazd lini DMX.</t>
  </si>
  <si>
    <t>Okablowanie mobilne DMX</t>
  </si>
  <si>
    <t>Wykonanie pojedyńczego obwodu oświetleniowego, wraz z rozdzielnią  oświetlenia technologicznego ROT, oraz ułożeniem przewodu sterującego DMX, komplet z gniazdami SHUKO i XLR oraz całym niezbędnym osprzętem (koryta, kable itp.). Koszt regulatory rozdzielni ROT ujęto powyżej. Koszt wykonania instalacji oświetlenia widowni i jadalni ujęto w projekcie instalacji elektrycznych ogólnych.</t>
  </si>
  <si>
    <t>NAZWA URZĄDZENIA/ RODZAJ ROBÓT</t>
  </si>
  <si>
    <t>OPIS URZĄDZENIA</t>
  </si>
  <si>
    <t>PS TEATR</t>
  </si>
  <si>
    <t>Reflektor typu RUSH  z obudową w kolorze czarnym. Sterowany sygnałem DMX, wykonany w technologii LED RGBW wyposażony w 12 modułów LED o mocy 10 W każdy o żywotności nie mniejszej niż 50 000h. Zmechanizowanym zoom o zmiennym kącie świecenia od 10° do 60°. Elektroniczny dimmer (0-100%) i strobo. Sterowanie DMX 5/9 kanałów. Złącza XLR 5-pin. Wymiary maksymalne 287x187x384 mm  i waga maksymalna 5,5kg. Zasilanie gniazda powercon wejście /wyjście. Uniwersalny uchwyt do zawieszenia lub stawiania na podłodze. Komplet z linką zabezpieczającą, hakiem do zawieszania na rurze Ø 50mm. i wtyczką uniwersalną schuko.</t>
  </si>
  <si>
    <t>RUSCH by MARTIN PAR 2 RGBW ZOOM</t>
  </si>
  <si>
    <t>Wydajna, lekka  wytowrnica mgły z możliwością pracy ciągłej przy niskim zużyciu płynu. Grzałka o mocy 900W, wydajność 3800 m3/min, maksymalny czas pracy 70h / 2,5 l, czas nagrzewania około 1 min, regulowana prędkość wentylatora, cicha praca, wbudowany panel sterowania z wyświatlaczem LCD , opcje sterowania: natychmiastowy, regulowany 0-100%, czasowy, obsługa DMX i RDM, złącza 5-pinowe. Obudowa stalowo-aluminiowa, pojemność zbiornika 2,5 l. Waga maksymalna 8,5 kg. W komplecie z bańką 9,5 litra dydykowanego płynu.</t>
  </si>
  <si>
    <t>MARTIN JEM COMPACT HAZER PRO</t>
  </si>
  <si>
    <t>Komputerowy pulpit nastawczo - sterowniczy posiadający programową możliwość pracy równoczesnej w 4 środowiskach DMX, łącznie 2 048 kanałów DMX. Z możliwością zapamiętania 5000 CUE, 3096 palet i 5000 grup. Ilość show - nieograniczona. Nastawnia przystosowana do obsługi media serwerów. Posiada wbudowane: 8 enkoderów, 12 faderów, 36 przycisków playback, 4 porty sieciowe, 5 portów USB, 4 wyjścia DMX, 1 wyjście dla monitora – może być dotykowy, wyposażona w 1 lampkę LED dwukolorową do podświetlania konsoli , wbudowany switch ethernet (ArtNet, Pathport, ACN),możliwość opisu każdego playbacku indywidualnie. Wbudowany ciekłokrystaliczny , kolorowy monitor dotykowy. Wbudowany serwer internetowy. Z możliwością dołączania zewnętrznych dodatkowych pól manualnych playback. Wejście Audio, wej./wyj/ MIDI, złącze zdalnego sterowania. Obudowa w kolorze niebieskim.</t>
  </si>
  <si>
    <t xml:space="preserve">CHAMSYS MAGICQ 40 </t>
  </si>
  <si>
    <t>Neutrik</t>
  </si>
  <si>
    <t>PRODUCENT</t>
  </si>
  <si>
    <t>Sala Teatralna na piętrze _36 obwodów</t>
  </si>
  <si>
    <t>ETC CS THRU POWER  24 x 2,3 kW</t>
  </si>
  <si>
    <t xml:space="preserve">Cyfrowy blok rozdzielczo-sterowniczy sceny DMX / 12 x 2,3 kW. Chłodzony konwekcyjnie - bez wentylatorów. Dostosowany do zawieszania na ścianie, wyposażony w procesor umożliwiajacy programowanie i korekty wszystkich funkcji z poziomu urzadzenia. Wszystkie instalacje wprowadzane do bloku od dołu. Pozwala na zdalną regulację napięcia minimum 12 obwodów o mocy min. 10A kazdy. Posiada możliwość przełaczania obwoodu w funkcji regulowanego na nieregulowany i jego zdalne załączanie. Poziom filtracji co najmniej 100µs </t>
  </si>
  <si>
    <t>Zespół regulatorów - przełączalnych-24 obwody</t>
  </si>
  <si>
    <t xml:space="preserve">Cyfrowy blok rozdzielczo-sterowniczy sceny DMX / 24 x 2,3 kW. Chłodzony konwekcyjnie - bez wentylatorów. Dostosowany do zawieszania na ścianie, wyposażony w procesor umożliwiajacy programowanie i korekty wszystkich funkcji z poziomu urzadzenia. Wszystkie instalacje wprowadzane do bloku od dołu. Pozwala na zdalną regulację napięcia minimum 24 obwodów o mocy min. 10A kazdy. Posiada możliwość przełaczania obwoodu w funkcji regulowanego na nieregulowany i jego zdalne załączanie. Poziom filtracji co najmniej 100µs </t>
  </si>
  <si>
    <t>Zespół regulatorów - przełączalnych-12 obwodów</t>
  </si>
  <si>
    <t>ETC CS THRU POWER  12 x 2,3 kW</t>
  </si>
  <si>
    <t xml:space="preserve">System sterowania oświetleniem technologicznym użliwiający sterowanie obwodami oświetlenia nieregulowanego, roboczego sceny i widowni. System wyposażony w Kasety sterujące  (panele ścienne z przyciskami i ekranem LCD), umożliwiające wywoływanie zaprogramowanych scen oświetleniowych. Kasety zamontowane przy wejściach na sale i na stanowiskku inspicjenta. Na stanowisku operatora świateł pulpit PPO oparty na komputerze "ALL in one" wyposażony w ekran dotykowy 10' , z możliwością przejmowania priorytetu nad pozostałymi panelami. </t>
  </si>
  <si>
    <t>Wyposażenie mobilne dla spektakli na dziedzińcu  _ 12 obwodów</t>
  </si>
  <si>
    <t>Wieża oświetleniowa mobilna</t>
  </si>
  <si>
    <t xml:space="preserve">Mobilna wieża oświetleniowa wysokości 310cmm, szerokości 110cm, głębokości 100cm wykonana z rur stalowych. Wieża wyposażona w 4 rury fi 50mm do montażu reflektorów,  w koła do przetaczania zaopatrzone w hamulce oraz demontowalne obciążniki dla poprawy stabilności. </t>
  </si>
  <si>
    <t>Przedłużacz zasilania</t>
  </si>
  <si>
    <t>Przedłużacz zasilający wyposażony w gniazdo i wtyczkę schuko o dł. 10 mb</t>
  </si>
  <si>
    <t>Przedłużacz  socapex</t>
  </si>
  <si>
    <t>Przedłużacz zasilający o długości min 20 metrów zakończonych złączami z jednej strony wtykiem SOCAPEX 19 pin, z drugiej strony  6 gniazdami shuko  - przewód typu linka w gumie 3x2,5mm</t>
  </si>
  <si>
    <t>Ruszt techniczny</t>
  </si>
  <si>
    <t>Ruszt techniczny wykonany z rur stalowych fi 48.3mm malowany na kolor czarny mat. Ruszt wykonany zgodnie z rys  T2.</t>
  </si>
  <si>
    <r>
      <t>Kurtyna dwuwarstwowa wykonana z pluszu scenicznego z atestem na trudnozapalność, o gramaturze 415g/m</t>
    </r>
    <r>
      <rPr>
        <vertAlign val="superscript"/>
        <sz val="9"/>
        <color theme="1"/>
        <rFont val="Calibri"/>
        <family val="2"/>
        <charset val="238"/>
        <scheme val="minor"/>
      </rPr>
      <t>2</t>
    </r>
    <r>
      <rPr>
        <sz val="9"/>
        <rFont val="Calibri"/>
        <family val="2"/>
        <charset val="238"/>
        <scheme val="minor"/>
      </rPr>
      <t xml:space="preserve">, podszewka w kolorze czarnym, drapowanie 100% wymiary </t>
    </r>
    <r>
      <rPr>
        <sz val="9"/>
        <color theme="1"/>
        <rFont val="Calibri"/>
        <family val="2"/>
        <charset val="238"/>
        <scheme val="minor"/>
      </rPr>
      <t>2x 3,3m x 2,6m. Kurtyna obciążona łąńcuchem. Kolor wg wytycznych architekta.</t>
    </r>
  </si>
  <si>
    <r>
      <t>Kulisy wykonane z pluszu scenicznego w kolorze czarnym, z atestem na trudnozapalność, plusz o gramaturze 415g/m</t>
    </r>
    <r>
      <rPr>
        <vertAlign val="superscript"/>
        <sz val="9"/>
        <color theme="1"/>
        <rFont val="Calibri"/>
        <family val="2"/>
        <charset val="238"/>
        <scheme val="minor"/>
      </rPr>
      <t>2</t>
    </r>
    <r>
      <rPr>
        <sz val="9"/>
        <rFont val="Calibri"/>
        <family val="2"/>
        <charset val="238"/>
        <scheme val="minor"/>
      </rPr>
      <t xml:space="preserve">, drapowanie 60% wymiary </t>
    </r>
    <r>
      <rPr>
        <sz val="9"/>
        <color theme="1"/>
        <rFont val="Calibri"/>
        <family val="2"/>
        <charset val="238"/>
        <scheme val="minor"/>
      </rPr>
      <t xml:space="preserve">2x 0,65m x 2,6m. </t>
    </r>
  </si>
  <si>
    <t>Rozbudowa i przebudowa budynku MDK w Augustowie</t>
  </si>
  <si>
    <t>Tuchler szyna TT1</t>
  </si>
  <si>
    <t>Sala Teatralna na piętrze</t>
  </si>
  <si>
    <t>Kompletny mechanizm kurtynowy z linkowym napedem ręcznym wraz z szyną, wózkami, kołami prowadzącymi linkę napędową, zawiesiami. Szyna o długości 6,15m i wysokości nie większej niż 10cm wraz z uchwytami do montażu na rurze Fi 50mm.</t>
  </si>
  <si>
    <t>Mechanizm kulis dwuramiennych</t>
  </si>
  <si>
    <t>mechanizm obrotowy mocowany do rusztu technicznego - kulisy podwieszone na drążkach stalowych mocowanych do wsporników za pomocą złącza obrotowego, możliwość ruchu w zakresie 0-180°</t>
  </si>
  <si>
    <t>Dostawa kulis dwuramiennych uchylnych.</t>
  </si>
  <si>
    <t>Sala wielofunkcyjna na parterze_ 24 obwody</t>
  </si>
  <si>
    <t>Sala wielofunkcyjna na parterze</t>
  </si>
  <si>
    <t>Kurtyna boczna z napędem ręcznym</t>
  </si>
  <si>
    <t>Kurtyna wykonana z pluszu scenicznego, z atestem na trudnozapalność, plusz o gramaturze 415g/m2, drapowanie 60%. Kolor wg wytycznych architekta. Wymiary 
7,5m x 3,2m.  Kurtynapodwieszona do mechanizmu kurtynowego.</t>
  </si>
  <si>
    <t>Horyzont  wykonany z bawełny bezszwowej w kolorze białym, z atestem na trudnozapalność, tkanina o gramaturze 225g/m2, drapowanie 60% wymiary 
2x3,3x2,6m.  Horyzont podwieszony do mechanizmu kurtynowego.</t>
  </si>
  <si>
    <t>Horyzont  wykonany z pluszu scenicznego w kolorze czarnym, z atestem na trudnozapalność, plusz o gramaturze 415g/m2, drapowanie 60% wymiary 
2x3,3m x 2,6m.  Horyzont podwieszony mechanizmu kurtynowego.</t>
  </si>
  <si>
    <t>Mechanizm kurtynowy (Kurtyna rozsuwana i horyzont)</t>
  </si>
  <si>
    <t>Mechanizm kurtynowy</t>
  </si>
  <si>
    <t>Szyna kurtynowa wraz wysłoną wyposażona w komplet wózków do zawieszenia tkaniny. Napęd kurtyny poprzez ręczne przesuwanie tkaniny. Szyna o długości 7,5m i wysokości nie większej niż 10cm wraz z kompletem zamocowań do sufitu Sali.</t>
  </si>
  <si>
    <t>Horyzont  wykonany z pluszu scenicznego z atestem na trudnozapalność, plusz o gramaturze 415g/m2, drapowanie 60% wymiary. Kolor wg wytycznych architekta.
Wymiary 2x3,3m x 3,2m.  Horyzont podwieszony mechanizmu kurtynowego.</t>
  </si>
  <si>
    <t>Horyzont rozsuwany</t>
  </si>
  <si>
    <t>Kosztorys Inwestorski. Technologia sceny - okotarowanie sceniczne</t>
  </si>
  <si>
    <t>Kosztorys Inwestorski. Technologia sceny - oświetlenie technologiczne.</t>
  </si>
  <si>
    <t>Opracowali</t>
  </si>
  <si>
    <t>Naświetlacz asymetryczny wykonany w technologii LED typu SELECON PL CYC 1 RGBW. Wyposażony w wymienne źródło światła LED RGBW o mocy 120 W. Optyka asymetryczna oparta na multielipsoidalnej konstrukcji odbłyśnika. Pozwala na płynną regulację temperatury barwowej. Sterowany sygnałem cyfrowym DMX.  Komplet z hakami do zawieszania na rurze Ø 50mm., linką zabezpieczającą i wtyczką uniwersalną schuko.</t>
  </si>
  <si>
    <t>SELECON PL CYC 1 RGBW (MKII)</t>
  </si>
  <si>
    <t>Naświetlacz asymetryczny horyzontu</t>
  </si>
  <si>
    <t>Reflektor typu PC 300W (seria mini)</t>
  </si>
  <si>
    <t>SPOTLIGHT MINI PC NO 300</t>
  </si>
  <si>
    <t>Reflektor PC typu SPOTLIGHT MINI NO zbudowany na bazie profili aluminiowych z optyką 6,5° - 57°. Komplet z markową żarówką 300W (PHILIPS. OSRAM lub GE) o żywotności 2000h, obrotowymi skrzydełkami czterolistnymi, ramką na filtr,  linką zabezpieczającą, hakiem do zawieszania na rurze Ø 50mm. i wtyczką uniwersalną schuko.</t>
  </si>
  <si>
    <t>Reflektor PC typu DTS SCENA S 650/1000 zbudowany na bazie profili aluminiowych z optyką 10° - 64°. Komplet z markową żarówką 650W (PHILIPS. OSRAM lub GE) o temperaturze barwowej 3000°K i żywotnością na poziomie 750 godzin, obrotowymi skrzydełkami czterolistnymi, ramką na filtr,  linką zabezpieczającą, hakiem do zawieszania na rurze Ø 50mm. i wtyczką uniwersalną schuko.</t>
  </si>
  <si>
    <t>DTS SCENA S 650 PC</t>
  </si>
  <si>
    <t xml:space="preserve">Dystrybutor - wzmacniacz sygnału DMX typu MARTIN 5.5 Posiada jedno wejście, 5 wyjść i złącze THRU do podłączenia następnych urządzeń. Wszystkie wyjścia są  izolowane optycznie , obsługuje system komunikacji zwrotnej DMX - RDM. Wyposażony w gniazda XLR 5 pin. </t>
  </si>
  <si>
    <t>Rozdzielacz sygnału DMX - Splitter (zapewnia komunikację zwrotną RDM)</t>
  </si>
  <si>
    <t>Reflektor typu PC 650W</t>
  </si>
  <si>
    <t>SPOTLIGHT MINI ZOOM 300 20°-40°</t>
  </si>
  <si>
    <t>Reflektor profilowy typu SPOTLIGHT MINI PROFILE ZOOM  zbudowany na bazie profili aluminium, z regulowaną optyką w zakresie 20° - 40°,czterema przesłonami kadrującymi, ramką na filtr, uchwytem gobo,z możliwością zamontowania żarówek o mocach 300W, 500W lub 650W. Komplet z markową żarówką 300W (PHILIPS. OSRAM lub GE)  linką zabezpieczającą, hakiem do zawieszania na rurze Ø 50mm. i wtyczką uniwersalną schuko.</t>
  </si>
  <si>
    <t>Reflektor profilowy 20-40 stopni (seria mini)</t>
  </si>
  <si>
    <t>PLS PEGASUS RIGG DIMM 2 (2x2,3kW)</t>
  </si>
  <si>
    <t>Mobilny dwuobwodowy regulator sterowany sygnałem DMX</t>
  </si>
  <si>
    <t xml:space="preserve">Cyfrowy blok rozdzielczo -sterowniczy  o mocy 2 x 2,3kW. Sterowany sygnałem DMX . Przystosowany do montażu na rurze min. fi 50 mm. Waga maksymalna 2,5 kg. Wyposażony w  automatyczne  zabezpieczenie przeciążeniowe min. 10A na kanał, dostępnych na froncie urządzenia. Wyjście zakończone gniazdem schuko. Sprawność filtracji zakłóceń na poziomie nie mniejszym niż 75µs. Blok nastawczy z wyświetlaczem i dwu-klawiszową klawiaturą umożliwiającą jego programowanie. Z możliwością niezależnej regulacji parametru min i max za pomocą potencjometru na obudowie urządzenia, wejście wyjście XLR 5 pin. Możliwość pracy w trybie bez sterownika zewnętrznego. </t>
  </si>
  <si>
    <t>Rychoma głowa typu BEAM/WASH</t>
  </si>
  <si>
    <t>SHOWLINE SL300 BEAM</t>
  </si>
  <si>
    <t xml:space="preserve"> SHOWLINE SL STRIP 400</t>
  </si>
  <si>
    <t>Naświetlacz typu LED</t>
  </si>
  <si>
    <t xml:space="preserve">Philips Selecon SPX 15-35 </t>
  </si>
  <si>
    <t>Reflektor profilowy 15-35 stopni</t>
  </si>
  <si>
    <t>Stroboskop</t>
  </si>
  <si>
    <t>Lampa stroboskopowa , wykonany w technologii LED, wyposażony w min. 99 białych LED o mocy min. 3W temperaturze barwowej 7000-8000K, o łącznej jasności min. 17 000 lumenów. Kąt rozproszenia światła min 87°. Wyposażony w trawałą metalową obudowę przystosowaną do łączenia urządzeń w większe zestawy. Zaopatrzony w zdublowane złącza zasilania (powercon) i sterowania, pozwalające na szeregowe łączenie kilku urządzeń. Sterowany sygnałem DMX zącza XLR 3 i 5 pin, wyposażony w panel komunikacyjny na tylnej obudowie, zaopatrzony w przedprogramowane efekty i liniową regulacją częstotliwości błysków w zakresie  0 do 25 Hz. Obsługa za pomocą max. 4 kanałów DMX.  Posiada możliwość liniowego ściemniania i rozjaśniania w zakresie od 0 do 100%, oraz świecenia światłem ciągłym. Wymiary zewnętrzne max. 510x140x230 cm, waga max. 4 kg. Komplet z hakiem do zawieszania na rurze Ø 50mm, linka zabezpieczającą i wtyczką uniwersalna schuko</t>
  </si>
  <si>
    <t>MARTIN RUSH STROBE CWL</t>
  </si>
  <si>
    <t>Reflektor profilowy zbudowany z odlewów aluminiowych o bardzo dobrych właściwościach odprowadzania ciepła z regulowaną optyką w zakresie 15°-35°. Komplet z markową żarówką 800W (Philips,Osram, GE). Wyposażony w system automatycznego rozłączania zasilania żarówki w przypadku otwarcia jej obudowy. Komplet z czterema przesłonami kadrującymi, ramką na filtr, przesłoną iris, uchwytem gobo,  linką zabezpieczającą, hakiem do zawieszania na rurze Ø 50mm. i wtyczką uniwersalną schuko.</t>
  </si>
  <si>
    <t>Oprawa oświetleniowa typu ruchoma głowa WASH/BEAM oparta na zespole co najmniej 19 emiterów LED RGBW umieszczonych pod wspólnymi soczewkami. Jasność modułu co najmniej 4500 lumenów przy zachowaniu jakości odtwarzania barw CRI na poziomie co najmniej 90. Urządzenie wyposażone w zdalnie sterowaną regulację zakresu zoom w zakresie od max. 4⁰ do min . 40⁰, oraz system zdalnej operacji RDM. Z możliwością niezależnego sterowania każdego z co najmniej 19 modułów LED. Urządzenie posiada możliwość obrotu w osi PAN w zakresie co najmniej 540° i TILT w zakresie co najmniej 230°. Zamontowane złącza to co najmniej: 5-pin XLR DMX (wejście+wyjście) PowerCon (wejście+wyjście) RJ 45 - ethernet. Waga do 15 Kg.  Komplet z hakami do zawieszania na rurze Ø 50mm. linka zabezpieczającą i wtyczką uniwersalną typu schuko</t>
  </si>
  <si>
    <t>Komputerowy pulpit nastawczo - sterowniczy z wbudowanym monitorem LCD. Posiadający wbudowane co najmniej 2 wyjścia DMX, port ethernet, port USB, port VGA do podłączenia monitora zewnętrznego, złącza MIDI - in/Thru, złącze DMX in. Urządzenie wyposażone w co najmniej 24 fadery/submastery, fader master playback i fadery playback A/B. 4 obrotowe encodery, 24 podświetlane w różnych kolorach zaleznych od funkcji klawisze wyzwalające a także co najmniej 24 klawisze do programowania. Z mozliwością obsługi co najmniej 990 kolejek scen oświetleniowych. Zabudowany w kompaktowej, przenośnej obudowie o wymiarach zewnętrznych nie przekraczających 750 x 85 x 350 mm i wadze max 9 kg.</t>
  </si>
  <si>
    <t>STRAND ML 250</t>
  </si>
  <si>
    <t>Oprawa oświetleniowa efektowa wyposażona w dwie ruchome belki po 5 niezaleznie sterowanych LED RGBW o mocy min. 10W. Mieszanie kolorów RGBW oraz dobór kolorów bezpośrednich: 32 kolory, efekt strobo , liniowe ściemnianie w zakresie 0-100%, kąt świecenia 8 stopni. Zasilanie złącza POWERCON wejście / wyjście, maksymalny pobór mocy 130W.  Obsługa za pomocą maksymalnie 44 kanałów DMX złącza XLR 3 i 5 pin, praca automatyczna (w tym sterowanie za pomocą dźwięku), 12 wbudowanych makr z regulkacją prędkości dostępne i programowane  z wbudowanego panelu LCD. Możliwość montażu w dowolnej pozycji. Wymiary maksymalne 475x250x165 mm. Waga maksymalna 9,5 kg. Uchwyty ułatwiające przenoszenie urządzenia.  Komplet uchwytami typu OMEGA oraz  hakami do zawieszania na rurze Ø 50mm, linką zabezpieczającą i wtyczką uniwersalną typu schuko</t>
  </si>
  <si>
    <t>MARTIN RUSH MULTIBEAM 2</t>
  </si>
  <si>
    <t>Reflektor efektowy</t>
  </si>
  <si>
    <r>
      <t xml:space="preserve">Naświetlacz </t>
    </r>
    <r>
      <rPr>
        <b/>
        <sz val="10"/>
        <rFont val="Calibri"/>
        <family val="2"/>
        <charset val="238"/>
      </rPr>
      <t xml:space="preserve">LED  </t>
    </r>
    <r>
      <rPr>
        <sz val="10"/>
        <rFont val="Calibri"/>
        <family val="2"/>
        <charset val="238"/>
      </rPr>
      <t xml:space="preserve">w formie belki o długości 1000 mm. Wyposażony w 36 diod LED typu LumiLed RGBW. CRI nie mniejsze niż 90, wyposażona w złącze DMX 5 pin, RDM. Jasność przy 2 m nie mniejsza niż 7974 luksów. Barwa, Nasycenie,  Intensywność, temperatura barwowa ustawiane z wbudowanego panelu obsługi, wyświetlacz LCD . Waga maksymalna 6 kg. Komplet z hakami do zawieszania na rurze Ø 50mm. linką zabezpieczającą i wtyczką uniwersalną typu schuko. </t>
    </r>
  </si>
  <si>
    <t xml:space="preserve">Rozdzielacz sygnału DMX - Splitter </t>
  </si>
  <si>
    <t>PLS SPLIT-7 DMX SPLITTER</t>
  </si>
  <si>
    <t>Dystrybutor - wzmacniacz sygnału DMX typu 7 DMX SPLITTER. Wyposażony w jedno wejście, jedno gniazdo przejściowe (thru) oraz 7 wyjść sygnału DMX - izolowanych optycznie. Wszystkie złącza DMX znajdują się na płycie przedniej, gdzie znajdują się również wskaźniki LED zaniku zasilania i sygnału DMX. Przystosowany do montażu w systemie rack 19" wyposażony w gniazda XLR 5 pin.</t>
  </si>
  <si>
    <t>Oprawa oświetleniowa typu ruchoma głowa wykonana w technologii LED RGBW, wyposażona w  12 diod o mocy 10W firmy OSRAM,  jasność na poziomie 2 000 lumenów i i żywotności min. 50 000 h (przy wydajność pow. 70%) Wyposażona w zdalnie sterowany zoom o min. zakresie 10°- 60°. System mieszania barw RGBW  z płynną regulacją temperatury barwowej w zakresie min 10 000K-2500K. Urządzenie pozbawione efektu migotania - możliwość pracy m.in w studiach telewizyjnych. Elektroniczny płynny dimmer w zakresie 0-100%, 4 krzywe ściemniania, wbudowane 32 makra kolorów oraz wirtualna tarcza kolorów. Urządzenie posiada możliwość obrotu w osi PAN w zakresie 540° i TILT w zakresie 270°.Zasilanie złącza POWERCON wejście / wyjście, maksymalny pobór mocy 155 W.  Regulowana praca wentylatorów w zależności od warunków (temperatury) automatyczna i manualna.  Obsługa za pomocą maksymalnie 14 kanałów DMX złacza XLR 3 i 5 pin, praca automatyczna (w tym sterowanie za pomocą dźwięku), 20 wbudowanych scen oraz 4 zaprogramowane show dostępne i programowane  z wbudowanego panelu LCD. Wymiary maksymalne290x185x360 mm. Waga maksymalna 7,1. kg.  Komplet uchwytami typu OMEGA z hakami do zawieszania na rurze Ø 50mm, linką zabezpieczającą i wtyczką uniwersalną typu schuko.</t>
  </si>
  <si>
    <t xml:space="preserve"> RUSH By MARTIN MH6 WASH </t>
  </si>
  <si>
    <t>Ruchoma głowa hybrydowa
BEEM 2,2⁰ - 12⁰, 
SPOT 15⁰ - 45⁰
WASCH 15⁰ - 45⁰</t>
  </si>
  <si>
    <t>Oprawa oświetleniowa typu ruchoma głowa hybrydowa. Wyposażona w markową żarówkę wyładowczą o mocy co najmniej 250W o temperaturze barwowej na poziomie 7800 K. Urządzenie umożliwiające pracę w co najmniej trzech trybach - BEAM ze zdanie regulowanym zoom w zakresie max. 2,2⁰ do min. 12⁰, SPOT ze zdanie regulowanym zoom w zakresie max. 4⁰ do min. 20⁰ i WASH  ze zdanie regulowanym zoom w zakresie max. 15⁰ do min. 45⁰. Urządzenie wyposażone w co najmniej dwie tarcze gobo, jedną z minimum 12 gobosami statycznymi i drugą z co najmniej 8 gobosami obrotowymi. Posiadające tarczę kolorów z co najmniej 10 barwami oraz filtrami CTO, CTB i UV. Wyposażone w dwa pryzmaty obrotowe (liniowy 4 ściankowy i owalny 8 ściankowy). Urządzenie posiada zdalnie sterowaną ostrość.  Waga maksymalna urzadzenia to 25 kg. Komplet uchwytami z hakami do zawieszania na rurze Ø 50mm, linką zabezpieczającą i wtyczką uniwersalną typu schuko</t>
  </si>
  <si>
    <t>RUSH by MARTIN MH 7 HYBRID</t>
  </si>
  <si>
    <t>Reflektor typu PAR LED  z obudową w kolorze czarnym. Sterowany sygnałem DMX, wykonany w technologii LED RGBW wyposażony w 12 modułów LED o mocy 10 W każdy o żywotności nie mniejszej niż 50 000h. Zmechanizowanym zoom o zmiennym kącie świecenia od 10° do 60°. Elektroniczny dimmer (0-100%) i strobo. Sterowanie DMX 5/9 kanałów. Złącza XLR 5-pin. Wymiary maksymalne 287x187x384 mm  i waga maksymalna 5,5kg. Zasilanie gniazda powercon wejście /wyjście. Uniwersalny uchwyt do zawieszenia lub stawiania na podłodze. Komplet z linką zabezpieczającą, hakiem do zawieszania na rurze Ø 50mm. i wtyczką uniwersalną schuko.</t>
  </si>
  <si>
    <r>
      <t xml:space="preserve">TYP URZĄDZENIA </t>
    </r>
    <r>
      <rPr>
        <b/>
        <sz val="8"/>
        <rFont val="Calibri"/>
        <family val="2"/>
        <charset val="238"/>
        <scheme val="minor"/>
      </rPr>
      <t>REFERENCYJNEGO</t>
    </r>
  </si>
  <si>
    <t>osiemset siedemdziesiąt jeden tysięcy dziewięćset dwadzieścia siedem złotych i czterdzieści dziewięć groszy netto.</t>
  </si>
  <si>
    <t>System elektroakustyki znajduje się poza zakresem niniejszego projektu.</t>
  </si>
  <si>
    <t>10.12.2016</t>
  </si>
  <si>
    <t>Dystrybutor zasilania 3x32A/12x10A z możliwością umieszczenia w racku 19”  3U.</t>
  </si>
  <si>
    <t>Przyłącze przewód o izolacji i powłoce gumowej zakończonej wtyczką 3x32A. Wyjście dwa gniazda 19-stykowe typu ‘Socapex’,wyjście AUX 10A Schuko na przednim panelu. Zabezpieczenia wy 12xyłącznik nadmiarowo-prądowy C10A. Dystrybutor wyposażony w wyłącznik główny 40A, 4 polowy i wskaźnik zasilania.</t>
  </si>
  <si>
    <t>PLS Power-32/SCAN-SX</t>
  </si>
  <si>
    <t>Mobilny case</t>
  </si>
  <si>
    <t>Mobilny case na dystrybutor zasiania i splitery wraz z kosztami montażu w.w. wyposażenia.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</si>
</sst>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zł&quot;_-;\-* #,##0.00\ &quot;zł&quot;_-;_-* &quot;-&quot;??\ &quot;zł&quot;_-;_-@_-"/>
    <numFmt numFmtId="43" formatCode="_-* #,##0.00\ _z_ł_-;\-* #,##0.00\ _z_ł_-;_-* &quot;-&quot;??\ _z_ł_-;_-@_-"/>
    <numFmt numFmtId="164" formatCode="_(&quot;€&quot;* #,##0.00_);_(&quot;€&quot;* \(#,##0.00\);_(&quot;€&quot;* &quot;-&quot;??_);_(@_)"/>
    <numFmt numFmtId="165" formatCode="#,##0.00_ ;[Red]\-#,##0.00\ "/>
    <numFmt numFmtId="166" formatCode="#,##0.00\ &quot;zł&quot;"/>
    <numFmt numFmtId="167" formatCode="_-* #,##0.00\ _z_ł_-;\-* #,##0.00\ _z_ł_-;_-* \-??\ _z_ł_-;_-@_-"/>
  </numFmts>
  <fonts count="60">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color indexed="8"/>
      <name val="Arial"/>
      <family val="2"/>
    </font>
    <font>
      <sz val="9"/>
      <name val="Calibri"/>
      <family val="2"/>
      <charset val="238"/>
      <scheme val="minor"/>
    </font>
    <font>
      <sz val="9"/>
      <color theme="1"/>
      <name val="Calibri"/>
      <family val="2"/>
      <charset val="238"/>
      <scheme val="minor"/>
    </font>
    <font>
      <b/>
      <sz val="9"/>
      <name val="Calibri"/>
      <family val="2"/>
      <charset val="238"/>
      <scheme val="minor"/>
    </font>
    <font>
      <b/>
      <sz val="9"/>
      <color theme="1"/>
      <name val="Calibri"/>
      <family val="2"/>
      <charset val="238"/>
      <scheme val="minor"/>
    </font>
    <font>
      <b/>
      <sz val="9"/>
      <color rgb="FF000000"/>
      <name val="Calibri"/>
      <family val="2"/>
      <charset val="238"/>
      <scheme val="minor"/>
    </font>
    <font>
      <sz val="11"/>
      <color theme="1"/>
      <name val="Calibri"/>
      <family val="2"/>
      <charset val="238"/>
      <scheme val="minor"/>
    </font>
    <font>
      <b/>
      <sz val="11"/>
      <color theme="1"/>
      <name val="Calibri"/>
      <family val="2"/>
      <charset val="238"/>
      <scheme val="minor"/>
    </font>
    <font>
      <b/>
      <sz val="8"/>
      <color theme="1"/>
      <name val="Calibri"/>
      <family val="2"/>
      <charset val="238"/>
      <scheme val="minor"/>
    </font>
    <font>
      <sz val="8"/>
      <color theme="1"/>
      <name val="Calibri"/>
      <family val="2"/>
      <charset val="238"/>
      <scheme val="minor"/>
    </font>
    <font>
      <u/>
      <sz val="10"/>
      <color rgb="FF0000FF"/>
      <name val="Calibri"/>
      <family val="2"/>
      <charset val="238"/>
      <scheme val="minor"/>
    </font>
    <font>
      <b/>
      <sz val="8"/>
      <color rgb="FF000000"/>
      <name val="Calibri"/>
      <family val="2"/>
      <charset val="238"/>
      <scheme val="minor"/>
    </font>
    <font>
      <b/>
      <sz val="10"/>
      <color theme="1"/>
      <name val="Calibri"/>
      <family val="2"/>
      <charset val="238"/>
      <scheme val="minor"/>
    </font>
    <font>
      <vertAlign val="superscript"/>
      <sz val="9"/>
      <color theme="1"/>
      <name val="Calibri"/>
      <family val="2"/>
      <charset val="238"/>
      <scheme val="minor"/>
    </font>
    <font>
      <sz val="10"/>
      <color theme="1"/>
      <name val="Czcionka tekstu podstawowego"/>
      <family val="2"/>
      <charset val="238"/>
    </font>
    <font>
      <sz val="12"/>
      <color theme="1"/>
      <name val="Czcionka tekstu podstawowego"/>
      <family val="2"/>
      <charset val="238"/>
    </font>
    <font>
      <b/>
      <sz val="11"/>
      <color theme="1"/>
      <name val="Czcionka tekstu podstawowego"/>
      <charset val="238"/>
    </font>
    <font>
      <sz val="9"/>
      <color theme="1"/>
      <name val="Czcionka tekstu podstawowego"/>
      <family val="2"/>
      <charset val="238"/>
    </font>
    <font>
      <i/>
      <sz val="9"/>
      <color theme="1"/>
      <name val="Czcionka tekstu podstawowego"/>
      <charset val="238"/>
    </font>
    <font>
      <sz val="9"/>
      <color theme="1"/>
      <name val="Czcionka tekstu podstawowego"/>
      <charset val="238"/>
    </font>
    <font>
      <sz val="8"/>
      <name val="Arial"/>
      <family val="2"/>
      <charset val="238"/>
    </font>
    <font>
      <sz val="10"/>
      <name val="MS Sans Serif"/>
      <family val="2"/>
      <charset val="238"/>
    </font>
    <font>
      <u/>
      <sz val="8.5"/>
      <color indexed="12"/>
      <name val="MS Sans Serif"/>
      <family val="2"/>
    </font>
    <font>
      <sz val="10"/>
      <name val="MS Sans Serif"/>
      <family val="2"/>
    </font>
    <font>
      <sz val="11"/>
      <color indexed="8"/>
      <name val="Czcionka tekstu podstawowego"/>
      <family val="2"/>
      <charset val="238"/>
    </font>
    <font>
      <sz val="10"/>
      <name val="Arial CE"/>
      <charset val="238"/>
    </font>
    <font>
      <sz val="8"/>
      <color indexed="8"/>
      <name val="Arial"/>
      <family val="2"/>
      <charset val="238"/>
    </font>
    <font>
      <sz val="10"/>
      <name val="Tahoma"/>
      <family val="2"/>
    </font>
    <font>
      <sz val="11"/>
      <color indexed="8"/>
      <name val="Czcionka tekstu podstawowego"/>
      <family val="2"/>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name val="Calibri"/>
      <family val="2"/>
      <charset val="238"/>
    </font>
    <font>
      <sz val="10"/>
      <name val="Calibri"/>
      <family val="2"/>
      <charset val="238"/>
    </font>
    <font>
      <b/>
      <sz val="10"/>
      <name val="Calibri"/>
      <family val="2"/>
      <charset val="238"/>
    </font>
    <font>
      <b/>
      <sz val="11"/>
      <name val="Calibri"/>
      <family val="2"/>
      <charset val="238"/>
      <scheme val="minor"/>
    </font>
    <font>
      <sz val="8"/>
      <name val="Century Gothic"/>
      <family val="2"/>
      <charset val="238"/>
    </font>
    <font>
      <b/>
      <sz val="8"/>
      <name val="Calibri"/>
      <family val="2"/>
      <charset val="238"/>
      <scheme val="minor"/>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15"/>
      </patternFill>
    </fill>
    <fill>
      <patternFill patternType="solid">
        <fgColor indexed="51"/>
        <bgColor indexed="34"/>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13"/>
      </patternFill>
    </fill>
    <fill>
      <patternFill patternType="solid">
        <fgColor indexed="26"/>
        <bgColor indexed="9"/>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177">
    <xf numFmtId="0" fontId="0" fillId="0" borderId="0"/>
    <xf numFmtId="0" fontId="7" fillId="0" borderId="0"/>
    <xf numFmtId="43" fontId="7" fillId="0" borderId="0" applyFont="0" applyFill="0" applyBorder="0" applyAlignment="0" applyProtection="0"/>
    <xf numFmtId="164" fontId="7" fillId="0" borderId="0" applyFont="0" applyFill="0" applyBorder="0" applyAlignment="0" applyProtection="0"/>
    <xf numFmtId="0" fontId="8" fillId="0" borderId="0"/>
    <xf numFmtId="0" fontId="7" fillId="0" borderId="0"/>
    <xf numFmtId="0" fontId="7" fillId="0" borderId="0"/>
    <xf numFmtId="0" fontId="7" fillId="0" borderId="0"/>
    <xf numFmtId="0" fontId="14" fillId="0" borderId="0"/>
    <xf numFmtId="0" fontId="6" fillId="0" borderId="0"/>
    <xf numFmtId="0" fontId="5" fillId="0" borderId="0"/>
    <xf numFmtId="44" fontId="5" fillId="0" borderId="0" applyFont="0" applyFill="0" applyBorder="0" applyAlignment="0" applyProtection="0"/>
    <xf numFmtId="43" fontId="5" fillId="0" borderId="0" applyFont="0" applyFill="0" applyBorder="0" applyAlignment="0" applyProtection="0"/>
    <xf numFmtId="0" fontId="4" fillId="0" borderId="0"/>
    <xf numFmtId="44" fontId="4" fillId="0" borderId="0" applyFont="0" applyFill="0" applyBorder="0" applyAlignment="0" applyProtection="0"/>
    <xf numFmtId="43" fontId="4"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0" fontId="30" fillId="0" borderId="0" applyNumberFormat="0" applyFill="0" applyBorder="0" applyAlignment="0" applyProtection="0">
      <alignment vertical="top"/>
      <protection locked="0"/>
    </xf>
    <xf numFmtId="0" fontId="31" fillId="0" borderId="0" applyProtection="0"/>
    <xf numFmtId="0" fontId="29" fillId="0" borderId="0" applyProtection="0"/>
    <xf numFmtId="44" fontId="7" fillId="0" borderId="0" applyFont="0" applyFill="0" applyBorder="0" applyAlignment="0" applyProtection="0"/>
    <xf numFmtId="0" fontId="2" fillId="0" borderId="0"/>
    <xf numFmtId="44" fontId="7" fillId="0" borderId="0" applyFon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7" fillId="6" borderId="0" applyNumberFormat="0" applyFont="0" applyBorder="0" applyAlignment="0" applyProtection="0"/>
    <xf numFmtId="0" fontId="38" fillId="9" borderId="8" applyNumberFormat="0" applyAlignment="0" applyProtection="0"/>
    <xf numFmtId="0" fontId="38" fillId="9" borderId="8" applyNumberFormat="0" applyAlignment="0" applyProtection="0"/>
    <xf numFmtId="0" fontId="38" fillId="9" borderId="8" applyNumberFormat="0" applyAlignment="0" applyProtection="0"/>
    <xf numFmtId="0" fontId="39" fillId="22" borderId="9" applyNumberFormat="0" applyAlignment="0" applyProtection="0"/>
    <xf numFmtId="0" fontId="39" fillId="22" borderId="9" applyNumberFormat="0" applyAlignment="0" applyProtection="0"/>
    <xf numFmtId="0" fontId="39" fillId="22" borderId="9" applyNumberFormat="0" applyAlignment="0" applyProtection="0"/>
    <xf numFmtId="0" fontId="40"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43" fontId="32" fillId="0" borderId="0" applyFont="0" applyFill="0" applyBorder="0" applyAlignment="0" applyProtection="0"/>
    <xf numFmtId="43" fontId="3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7" fontId="35" fillId="0" borderId="0"/>
    <xf numFmtId="0" fontId="36" fillId="0" borderId="0"/>
    <xf numFmtId="0" fontId="35" fillId="0" borderId="0"/>
    <xf numFmtId="0" fontId="36" fillId="0" borderId="0"/>
    <xf numFmtId="0" fontId="36" fillId="0" borderId="0"/>
    <xf numFmtId="0" fontId="41" fillId="0" borderId="10" applyNumberFormat="0" applyFill="0" applyAlignment="0" applyProtection="0"/>
    <xf numFmtId="0" fontId="41" fillId="0" borderId="10" applyNumberFormat="0" applyFill="0" applyAlignment="0" applyProtection="0"/>
    <xf numFmtId="0" fontId="41" fillId="0" borderId="10" applyNumberFormat="0" applyFill="0" applyAlignment="0" applyProtection="0"/>
    <xf numFmtId="0" fontId="42" fillId="23" borderId="11" applyNumberFormat="0" applyAlignment="0" applyProtection="0"/>
    <xf numFmtId="0" fontId="42" fillId="23" borderId="11" applyNumberFormat="0" applyAlignment="0" applyProtection="0"/>
    <xf numFmtId="0" fontId="42" fillId="23" borderId="11" applyNumberFormat="0" applyAlignment="0" applyProtection="0"/>
    <xf numFmtId="0" fontId="43" fillId="0" borderId="12"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45" fillId="0" borderId="14" applyNumberFormat="0" applyFill="0" applyAlignment="0" applyProtection="0"/>
    <xf numFmtId="0" fontId="45" fillId="0" borderId="14" applyNumberFormat="0" applyFill="0" applyAlignment="0" applyProtection="0"/>
    <xf numFmtId="0" fontId="45" fillId="0" borderId="14"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33" fillId="0" borderId="0"/>
    <xf numFmtId="0" fontId="35" fillId="0" borderId="0"/>
    <xf numFmtId="0" fontId="7" fillId="0" borderId="0"/>
    <xf numFmtId="0" fontId="7" fillId="0" borderId="0"/>
    <xf numFmtId="0" fontId="47" fillId="22" borderId="8" applyNumberFormat="0" applyAlignment="0" applyProtection="0"/>
    <xf numFmtId="0" fontId="47" fillId="22" borderId="8" applyNumberFormat="0" applyAlignment="0" applyProtection="0"/>
    <xf numFmtId="0" fontId="47" fillId="22" borderId="8" applyNumberFormat="0" applyAlignment="0" applyProtection="0"/>
    <xf numFmtId="0" fontId="48" fillId="0" borderId="15" applyNumberFormat="0" applyFill="0" applyAlignment="0" applyProtection="0"/>
    <xf numFmtId="0" fontId="48" fillId="0" borderId="15" applyNumberFormat="0" applyFill="0" applyAlignment="0" applyProtection="0"/>
    <xf numFmtId="0" fontId="48" fillId="0" borderId="15"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32" fillId="25" borderId="16" applyNumberFormat="0" applyAlignment="0" applyProtection="0"/>
    <xf numFmtId="0" fontId="32" fillId="25" borderId="16" applyNumberFormat="0" applyAlignment="0" applyProtection="0"/>
    <xf numFmtId="0" fontId="32" fillId="25" borderId="16" applyNumberFormat="0" applyAlignment="0" applyProtection="0"/>
    <xf numFmtId="44" fontId="33" fillId="0" borderId="0" applyFont="0" applyFill="0" applyBorder="0" applyAlignment="0" applyProtection="0"/>
    <xf numFmtId="0" fontId="52" fillId="5" borderId="0" applyNumberFormat="0" applyBorder="0" applyAlignment="0" applyProtection="0"/>
    <xf numFmtId="0" fontId="52" fillId="5" borderId="0" applyNumberFormat="0" applyBorder="0" applyAlignment="0" applyProtection="0"/>
    <xf numFmtId="0" fontId="52" fillId="5" borderId="0" applyNumberFormat="0" applyBorder="0" applyAlignment="0" applyProtection="0"/>
    <xf numFmtId="0" fontId="53" fillId="0" borderId="0"/>
    <xf numFmtId="0" fontId="1"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0" fontId="7" fillId="0" borderId="0"/>
  </cellStyleXfs>
  <cellXfs count="152">
    <xf numFmtId="0" fontId="0" fillId="0" borderId="0" xfId="0"/>
    <xf numFmtId="0" fontId="10" fillId="0" borderId="0" xfId="0" applyFont="1"/>
    <xf numFmtId="4" fontId="10" fillId="0" borderId="0" xfId="0" applyNumberFormat="1" applyFont="1" applyAlignment="1">
      <alignment horizontal="right"/>
    </xf>
    <xf numFmtId="0" fontId="10" fillId="0" borderId="0" xfId="0" applyFont="1" applyBorder="1"/>
    <xf numFmtId="4" fontId="12" fillId="0" borderId="0" xfId="0" applyNumberFormat="1" applyFont="1" applyAlignment="1">
      <alignment horizontal="right"/>
    </xf>
    <xf numFmtId="0" fontId="10" fillId="0" borderId="2" xfId="0" applyFont="1" applyBorder="1"/>
    <xf numFmtId="4" fontId="10" fillId="0" borderId="0" xfId="0" applyNumberFormat="1" applyFont="1" applyAlignment="1"/>
    <xf numFmtId="0" fontId="10" fillId="0" borderId="0" xfId="0" applyFont="1" applyAlignment="1">
      <alignment vertical="center"/>
    </xf>
    <xf numFmtId="0" fontId="10" fillId="0" borderId="2" xfId="0" applyFont="1" applyBorder="1" applyAlignment="1">
      <alignment vertical="center"/>
    </xf>
    <xf numFmtId="4" fontId="11" fillId="0" borderId="0" xfId="0" applyNumberFormat="1" applyFont="1" applyAlignment="1">
      <alignment horizontal="right"/>
    </xf>
    <xf numFmtId="4" fontId="9" fillId="0" borderId="0" xfId="0" applyNumberFormat="1" applyFont="1" applyAlignment="1">
      <alignment horizontal="right"/>
    </xf>
    <xf numFmtId="4" fontId="13" fillId="0" borderId="2" xfId="0" applyNumberFormat="1" applyFont="1" applyBorder="1" applyAlignment="1">
      <alignment horizontal="right"/>
    </xf>
    <xf numFmtId="0" fontId="10" fillId="2" borderId="1" xfId="8" applyFont="1" applyFill="1" applyBorder="1" applyAlignment="1">
      <alignment vertical="center" wrapText="1"/>
    </xf>
    <xf numFmtId="0" fontId="10" fillId="0" borderId="0" xfId="0" applyFont="1" applyAlignment="1">
      <alignment horizontal="left" vertical="center"/>
    </xf>
    <xf numFmtId="4" fontId="10" fillId="0" borderId="1" xfId="0" applyNumberFormat="1" applyFont="1" applyBorder="1" applyAlignment="1">
      <alignment vertical="center"/>
    </xf>
    <xf numFmtId="4" fontId="10" fillId="0" borderId="1" xfId="0" applyNumberFormat="1" applyFont="1" applyBorder="1" applyAlignment="1">
      <alignment horizontal="right" vertical="center"/>
    </xf>
    <xf numFmtId="4" fontId="10" fillId="0" borderId="1" xfId="0" applyNumberFormat="1" applyFont="1" applyFill="1" applyBorder="1" applyAlignment="1">
      <alignment vertical="center"/>
    </xf>
    <xf numFmtId="165" fontId="10" fillId="2" borderId="1" xfId="8" applyNumberFormat="1" applyFont="1" applyFill="1" applyBorder="1" applyAlignment="1">
      <alignment vertical="center"/>
    </xf>
    <xf numFmtId="0" fontId="16" fillId="0" borderId="0" xfId="0" applyFont="1" applyAlignment="1">
      <alignment horizontal="center"/>
    </xf>
    <xf numFmtId="0" fontId="17" fillId="0" borderId="0" xfId="0" applyFont="1" applyAlignment="1">
      <alignment horizontal="center"/>
    </xf>
    <xf numFmtId="0" fontId="19" fillId="0" borderId="0" xfId="0" applyFont="1" applyAlignment="1">
      <alignment horizontal="center"/>
    </xf>
    <xf numFmtId="0" fontId="19" fillId="0" borderId="2" xfId="0" applyFont="1" applyBorder="1" applyAlignment="1">
      <alignment horizontal="center"/>
    </xf>
    <xf numFmtId="0" fontId="12" fillId="0" borderId="0" xfId="0" applyFont="1" applyBorder="1" applyAlignment="1">
      <alignment vertical="center"/>
    </xf>
    <xf numFmtId="0" fontId="10" fillId="0" borderId="0" xfId="0" applyFont="1" applyBorder="1" applyAlignment="1">
      <alignment vertical="center"/>
    </xf>
    <xf numFmtId="4" fontId="10" fillId="0" borderId="0" xfId="0" applyNumberFormat="1" applyFont="1" applyBorder="1" applyAlignment="1"/>
    <xf numFmtId="4" fontId="10" fillId="0" borderId="0" xfId="0" applyNumberFormat="1" applyFont="1" applyBorder="1" applyAlignment="1">
      <alignment horizontal="right"/>
    </xf>
    <xf numFmtId="0" fontId="6" fillId="0" borderId="0" xfId="0" applyFont="1" applyBorder="1" applyAlignment="1">
      <alignment horizontal="left"/>
    </xf>
    <xf numFmtId="0" fontId="15" fillId="0" borderId="0" xfId="0" applyFont="1" applyBorder="1" applyAlignment="1">
      <alignment horizontal="left" vertical="center"/>
    </xf>
    <xf numFmtId="4" fontId="15" fillId="0" borderId="0" xfId="0" applyNumberFormat="1" applyFont="1" applyBorder="1" applyAlignment="1">
      <alignment horizontal="left"/>
    </xf>
    <xf numFmtId="0" fontId="6" fillId="0" borderId="0" xfId="0" applyFont="1" applyAlignment="1">
      <alignment horizontal="left"/>
    </xf>
    <xf numFmtId="0" fontId="15" fillId="0" borderId="0" xfId="0" applyFont="1" applyAlignment="1">
      <alignment horizontal="left"/>
    </xf>
    <xf numFmtId="4" fontId="10" fillId="0" borderId="0" xfId="0" applyNumberFormat="1" applyFont="1" applyAlignment="1">
      <alignment vertical="center"/>
    </xf>
    <xf numFmtId="4" fontId="10" fillId="0" borderId="0" xfId="0" applyNumberFormat="1" applyFont="1" applyAlignment="1">
      <alignment horizontal="left" vertical="center"/>
    </xf>
    <xf numFmtId="0" fontId="9" fillId="0" borderId="1" xfId="0" applyFont="1" applyFill="1" applyBorder="1" applyAlignment="1">
      <alignment vertical="top" wrapText="1"/>
    </xf>
    <xf numFmtId="0" fontId="9" fillId="0" borderId="1" xfId="0" applyNumberFormat="1" applyFont="1" applyBorder="1" applyAlignment="1">
      <alignment vertical="top" wrapText="1"/>
    </xf>
    <xf numFmtId="4" fontId="11" fillId="0" borderId="0" xfId="0" applyNumberFormat="1" applyFont="1" applyAlignment="1"/>
    <xf numFmtId="4" fontId="9" fillId="0" borderId="0" xfId="0" applyNumberFormat="1" applyFont="1" applyAlignment="1"/>
    <xf numFmtId="4" fontId="13" fillId="0" borderId="0" xfId="0" applyNumberFormat="1" applyFont="1" applyAlignment="1"/>
    <xf numFmtId="4" fontId="13" fillId="0" borderId="2" xfId="0" applyNumberFormat="1" applyFont="1" applyBorder="1" applyAlignment="1"/>
    <xf numFmtId="4" fontId="6" fillId="0" borderId="0" xfId="0" applyNumberFormat="1" applyFont="1" applyBorder="1" applyAlignment="1"/>
    <xf numFmtId="0" fontId="10" fillId="3" borderId="5" xfId="0" applyFont="1" applyFill="1" applyBorder="1"/>
    <xf numFmtId="0" fontId="15" fillId="3" borderId="3" xfId="0" applyFont="1" applyFill="1" applyBorder="1" applyAlignment="1">
      <alignment horizontal="left"/>
    </xf>
    <xf numFmtId="0" fontId="15" fillId="3" borderId="3" xfId="0" applyFont="1" applyFill="1" applyBorder="1" applyAlignment="1"/>
    <xf numFmtId="0" fontId="15" fillId="3" borderId="4" xfId="0" applyFont="1" applyFill="1" applyBorder="1" applyAlignment="1">
      <alignment horizontal="left"/>
    </xf>
    <xf numFmtId="0" fontId="10" fillId="0" borderId="1" xfId="0" applyFont="1" applyFill="1" applyBorder="1" applyAlignment="1">
      <alignment horizontal="left" vertical="top" wrapText="1"/>
    </xf>
    <xf numFmtId="0" fontId="22" fillId="0" borderId="0" xfId="0" applyFont="1" applyAlignment="1">
      <alignment horizontal="center" vertical="center" wrapText="1"/>
    </xf>
    <xf numFmtId="0" fontId="0" fillId="0" borderId="1" xfId="0" applyBorder="1"/>
    <xf numFmtId="0" fontId="0" fillId="0" borderId="6" xfId="0" applyBorder="1"/>
    <xf numFmtId="0" fontId="22" fillId="0" borderId="7" xfId="0" applyFont="1" applyBorder="1" applyAlignment="1">
      <alignment horizontal="center" vertical="center" wrapText="1"/>
    </xf>
    <xf numFmtId="0" fontId="0" fillId="0" borderId="6" xfId="0" applyBorder="1" applyAlignment="1">
      <alignment wrapText="1"/>
    </xf>
    <xf numFmtId="0" fontId="0" fillId="0" borderId="1" xfId="0" applyBorder="1" applyAlignment="1">
      <alignment wrapText="1"/>
    </xf>
    <xf numFmtId="0" fontId="0" fillId="0" borderId="0" xfId="0" applyAlignment="1">
      <alignment wrapText="1"/>
    </xf>
    <xf numFmtId="4" fontId="0" fillId="0" borderId="6" xfId="0" applyNumberFormat="1" applyBorder="1"/>
    <xf numFmtId="4" fontId="20" fillId="3" borderId="1" xfId="0" applyNumberFormat="1" applyFont="1" applyFill="1" applyBorder="1" applyAlignment="1">
      <alignment horizontal="right" vertical="center"/>
    </xf>
    <xf numFmtId="0" fontId="10" fillId="3" borderId="1" xfId="0" applyFont="1" applyFill="1" applyBorder="1" applyAlignment="1">
      <alignment horizontal="right"/>
    </xf>
    <xf numFmtId="4" fontId="0" fillId="0" borderId="1" xfId="0" applyNumberFormat="1" applyBorder="1"/>
    <xf numFmtId="166" fontId="22" fillId="0" borderId="7" xfId="0" applyNumberFormat="1" applyFont="1" applyBorder="1" applyAlignment="1">
      <alignment horizontal="center" vertical="center" wrapText="1"/>
    </xf>
    <xf numFmtId="166" fontId="0" fillId="0" borderId="6" xfId="0" applyNumberFormat="1" applyBorder="1"/>
    <xf numFmtId="166" fontId="0" fillId="0" borderId="1" xfId="0" applyNumberFormat="1" applyBorder="1"/>
    <xf numFmtId="166" fontId="0" fillId="0" borderId="0" xfId="0" applyNumberFormat="1"/>
    <xf numFmtId="0" fontId="23" fillId="0" borderId="0" xfId="0" applyFont="1" applyAlignment="1"/>
    <xf numFmtId="0" fontId="24" fillId="0" borderId="1" xfId="0" applyFont="1" applyBorder="1" applyAlignment="1">
      <alignment horizontal="right" wrapText="1"/>
    </xf>
    <xf numFmtId="4" fontId="24" fillId="0" borderId="1" xfId="0" applyNumberFormat="1" applyFont="1" applyBorder="1" applyAlignment="1">
      <alignment horizontal="right"/>
    </xf>
    <xf numFmtId="166" fontId="24" fillId="0" borderId="1" xfId="0" applyNumberFormat="1" applyFont="1" applyBorder="1" applyAlignment="1">
      <alignment horizontal="right"/>
    </xf>
    <xf numFmtId="0" fontId="0" fillId="0" borderId="0" xfId="0" applyAlignment="1">
      <alignment horizontal="right"/>
    </xf>
    <xf numFmtId="0" fontId="0" fillId="0" borderId="0" xfId="0" applyBorder="1" applyAlignment="1">
      <alignment horizontal="right"/>
    </xf>
    <xf numFmtId="166" fontId="26" fillId="0" borderId="0" xfId="0" applyNumberFormat="1" applyFont="1"/>
    <xf numFmtId="0" fontId="27" fillId="0" borderId="0" xfId="0" applyFont="1" applyAlignment="1">
      <alignment wrapText="1"/>
    </xf>
    <xf numFmtId="0" fontId="25" fillId="0" borderId="0" xfId="0" applyFont="1" applyAlignment="1">
      <alignment wrapText="1"/>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0" fontId="10" fillId="0" borderId="0" xfId="0" applyFont="1" applyAlignment="1">
      <alignment horizontal="right" vertical="center" wrapText="1"/>
    </xf>
    <xf numFmtId="0" fontId="10" fillId="0" borderId="0" xfId="0" applyFont="1" applyAlignment="1">
      <alignment vertical="center" wrapText="1"/>
    </xf>
    <xf numFmtId="0" fontId="10" fillId="3" borderId="1" xfId="0" applyFont="1" applyFill="1" applyBorder="1" applyAlignment="1">
      <alignment horizontal="left" wrapText="1"/>
    </xf>
    <xf numFmtId="0" fontId="15" fillId="3" borderId="1" xfId="0" applyFont="1" applyFill="1" applyBorder="1" applyAlignment="1">
      <alignment horizontal="right" vertical="center"/>
    </xf>
    <xf numFmtId="0" fontId="10" fillId="3" borderId="1" xfId="0" applyFont="1" applyFill="1" applyBorder="1"/>
    <xf numFmtId="0" fontId="15" fillId="3" borderId="1" xfId="0" applyFont="1" applyFill="1" applyBorder="1" applyAlignment="1">
      <alignment vertical="center"/>
    </xf>
    <xf numFmtId="0" fontId="10" fillId="3" borderId="1" xfId="0" applyFont="1" applyFill="1" applyBorder="1" applyAlignment="1">
      <alignment vertical="center"/>
    </xf>
    <xf numFmtId="4" fontId="10" fillId="3" borderId="1" xfId="0" applyNumberFormat="1" applyFont="1" applyFill="1" applyBorder="1" applyAlignment="1"/>
    <xf numFmtId="4" fontId="10" fillId="3" borderId="1" xfId="0" applyNumberFormat="1" applyFont="1" applyFill="1" applyBorder="1" applyAlignment="1">
      <alignment horizontal="right"/>
    </xf>
    <xf numFmtId="0" fontId="15" fillId="3" borderId="1" xfId="0" applyFont="1" applyFill="1" applyBorder="1" applyAlignment="1"/>
    <xf numFmtId="0" fontId="15" fillId="3" borderId="1" xfId="0" applyFont="1" applyFill="1" applyBorder="1" applyAlignment="1">
      <alignment horizontal="right"/>
    </xf>
    <xf numFmtId="0" fontId="10" fillId="0" borderId="1" xfId="0" applyFont="1" applyBorder="1" applyAlignment="1">
      <alignment horizontal="left" vertical="center" wrapText="1"/>
    </xf>
    <xf numFmtId="4" fontId="10" fillId="2" borderId="1" xfId="0" applyNumberFormat="1" applyFont="1" applyFill="1" applyBorder="1" applyAlignment="1">
      <alignment vertical="center"/>
    </xf>
    <xf numFmtId="0" fontId="10" fillId="0" borderId="0" xfId="0" applyFont="1"/>
    <xf numFmtId="0" fontId="28" fillId="0" borderId="1" xfId="0" applyFont="1" applyBorder="1" applyAlignment="1">
      <alignment horizontal="justify" vertical="top"/>
    </xf>
    <xf numFmtId="0" fontId="34" fillId="0" borderId="1" xfId="0" applyNumberFormat="1" applyFont="1" applyBorder="1" applyAlignment="1">
      <alignment horizontal="left" vertical="center" wrapText="1"/>
    </xf>
    <xf numFmtId="0" fontId="9" fillId="2" borderId="1" xfId="0" applyNumberFormat="1" applyFont="1" applyFill="1" applyBorder="1" applyAlignment="1">
      <alignment vertical="top" wrapText="1"/>
    </xf>
    <xf numFmtId="0" fontId="54" fillId="0" borderId="1" xfId="163" applyFont="1" applyBorder="1" applyAlignment="1">
      <alignment vertical="top" wrapText="1"/>
    </xf>
    <xf numFmtId="0" fontId="10" fillId="2" borderId="1" xfId="0" applyFont="1" applyFill="1" applyBorder="1" applyAlignment="1">
      <alignment horizontal="left" vertical="center" wrapText="1"/>
    </xf>
    <xf numFmtId="0" fontId="10" fillId="2" borderId="1" xfId="8" applyFont="1" applyFill="1" applyBorder="1" applyAlignment="1">
      <alignment vertical="top" wrapText="1"/>
    </xf>
    <xf numFmtId="0" fontId="28" fillId="2" borderId="1" xfId="5" applyFont="1" applyFill="1" applyBorder="1" applyAlignment="1">
      <alignment vertical="top" wrapText="1"/>
    </xf>
    <xf numFmtId="0" fontId="10" fillId="0" borderId="1" xfId="0" applyFont="1" applyBorder="1" applyAlignment="1">
      <alignment horizontal="center" vertical="center"/>
    </xf>
    <xf numFmtId="0" fontId="28" fillId="2" borderId="1" xfId="5"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8" applyFont="1" applyFill="1" applyBorder="1" applyAlignment="1">
      <alignment vertical="center" wrapText="1"/>
    </xf>
    <xf numFmtId="0" fontId="9" fillId="0" borderId="1" xfId="8" applyFont="1" applyFill="1" applyBorder="1" applyAlignment="1">
      <alignment vertical="top" wrapText="1"/>
    </xf>
    <xf numFmtId="0" fontId="9" fillId="0" borderId="1" xfId="8" applyFont="1" applyFill="1" applyBorder="1" applyAlignment="1">
      <alignment horizontal="center" vertical="center" wrapText="1"/>
    </xf>
    <xf numFmtId="165" fontId="9" fillId="0" borderId="1" xfId="8" applyNumberFormat="1" applyFont="1" applyFill="1" applyBorder="1" applyAlignment="1">
      <alignment vertical="center"/>
    </xf>
    <xf numFmtId="4" fontId="9" fillId="0" borderId="1" xfId="0" applyNumberFormat="1" applyFont="1" applyFill="1" applyBorder="1" applyAlignment="1">
      <alignment vertical="center"/>
    </xf>
    <xf numFmtId="0" fontId="9" fillId="2" borderId="1" xfId="8" applyFont="1" applyFill="1" applyBorder="1" applyAlignment="1">
      <alignment vertical="center" wrapText="1"/>
    </xf>
    <xf numFmtId="165" fontId="9" fillId="2" borderId="1" xfId="8" applyNumberFormat="1" applyFont="1" applyFill="1" applyBorder="1" applyAlignment="1">
      <alignment vertical="center"/>
    </xf>
    <xf numFmtId="4" fontId="9" fillId="2" borderId="1" xfId="0" applyNumberFormat="1" applyFont="1" applyFill="1" applyBorder="1" applyAlignment="1">
      <alignment vertical="center"/>
    </xf>
    <xf numFmtId="0" fontId="55" fillId="0" borderId="1" xfId="0" applyFont="1" applyBorder="1" applyAlignment="1">
      <alignment vertical="center" wrapText="1"/>
    </xf>
    <xf numFmtId="0" fontId="9" fillId="2" borderId="1" xfId="0" applyFont="1" applyFill="1" applyBorder="1" applyAlignment="1">
      <alignment horizontal="center" vertical="center" wrapText="1"/>
    </xf>
    <xf numFmtId="0" fontId="9" fillId="0" borderId="1" xfId="0" applyFont="1" applyBorder="1" applyAlignment="1">
      <alignment horizontal="left" vertical="center" wrapText="1"/>
    </xf>
    <xf numFmtId="4" fontId="9" fillId="0" borderId="1" xfId="0" applyNumberFormat="1" applyFont="1" applyBorder="1" applyAlignment="1">
      <alignment vertical="center"/>
    </xf>
    <xf numFmtId="0" fontId="9" fillId="0" borderId="1" xfId="0" applyFont="1" applyBorder="1" applyAlignment="1">
      <alignment horizontal="left" vertical="center"/>
    </xf>
    <xf numFmtId="0" fontId="9" fillId="2" borderId="1" xfId="8" applyNumberFormat="1" applyFont="1" applyFill="1" applyBorder="1" applyAlignment="1">
      <alignment vertical="top" wrapText="1"/>
    </xf>
    <xf numFmtId="0" fontId="9" fillId="2" borderId="1" xfId="8"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vertical="top" wrapText="1"/>
    </xf>
    <xf numFmtId="0" fontId="9" fillId="0" borderId="1" xfId="0" applyFont="1" applyBorder="1" applyAlignment="1">
      <alignment vertical="center" wrapText="1"/>
    </xf>
    <xf numFmtId="0" fontId="9" fillId="0" borderId="1" xfId="0" applyFont="1" applyBorder="1" applyAlignment="1">
      <alignment vertical="top" wrapText="1"/>
    </xf>
    <xf numFmtId="0" fontId="57" fillId="3" borderId="3" xfId="0" applyFont="1" applyFill="1" applyBorder="1" applyAlignment="1">
      <alignment horizontal="center" vertical="center"/>
    </xf>
    <xf numFmtId="0" fontId="9" fillId="2" borderId="1" xfId="0" applyFont="1" applyFill="1" applyBorder="1" applyAlignment="1">
      <alignment horizontal="left" vertical="top" wrapText="1"/>
    </xf>
    <xf numFmtId="4" fontId="9" fillId="2" borderId="1"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0" fontId="28" fillId="0" borderId="1" xfId="0" applyFont="1" applyBorder="1" applyAlignment="1">
      <alignment vertical="center" wrapText="1"/>
    </xf>
    <xf numFmtId="0" fontId="9" fillId="2" borderId="1" xfId="8" applyFont="1" applyFill="1" applyBorder="1" applyAlignment="1">
      <alignment vertical="top" wrapText="1"/>
    </xf>
    <xf numFmtId="0" fontId="9" fillId="2" borderId="1" xfId="8" applyFont="1" applyFill="1" applyBorder="1" applyAlignment="1">
      <alignment horizontal="center" vertical="center" wrapText="1"/>
    </xf>
    <xf numFmtId="0" fontId="58" fillId="0" borderId="1" xfId="0" applyFont="1" applyBorder="1" applyAlignment="1">
      <alignment vertical="center" wrapText="1"/>
    </xf>
    <xf numFmtId="0" fontId="9" fillId="0" borderId="1" xfId="0" applyFont="1" applyBorder="1" applyAlignment="1">
      <alignment horizontal="center" vertical="center"/>
    </xf>
    <xf numFmtId="4" fontId="58" fillId="0" borderId="1" xfId="0" applyNumberFormat="1" applyFont="1" applyBorder="1" applyAlignment="1">
      <alignment vertical="center"/>
    </xf>
    <xf numFmtId="0" fontId="58" fillId="0" borderId="1" xfId="0" applyFont="1" applyBorder="1" applyAlignment="1">
      <alignment vertical="top" wrapText="1"/>
    </xf>
    <xf numFmtId="0" fontId="11" fillId="0" borderId="1" xfId="0" applyFont="1" applyFill="1" applyBorder="1" applyAlignment="1">
      <alignment horizontal="center" vertical="center" wrapText="1"/>
    </xf>
    <xf numFmtId="0" fontId="9" fillId="0" borderId="0" xfId="0" applyFont="1" applyBorder="1" applyAlignment="1">
      <alignment horizontal="center" vertical="center"/>
    </xf>
    <xf numFmtId="0" fontId="57" fillId="0" borderId="0" xfId="0" applyFont="1" applyBorder="1" applyAlignment="1">
      <alignment horizontal="center" vertical="center"/>
    </xf>
    <xf numFmtId="0" fontId="9" fillId="0" borderId="2" xfId="0" applyFont="1" applyBorder="1" applyAlignment="1">
      <alignment horizontal="center" vertical="center"/>
    </xf>
    <xf numFmtId="0" fontId="9" fillId="0" borderId="0" xfId="0" applyFont="1" applyAlignment="1">
      <alignment horizontal="center" vertical="center"/>
    </xf>
    <xf numFmtId="0" fontId="28" fillId="0" borderId="1" xfId="0" applyFont="1" applyBorder="1" applyAlignment="1">
      <alignment vertical="top" wrapText="1"/>
    </xf>
    <xf numFmtId="0" fontId="10" fillId="0" borderId="0" xfId="0" applyFont="1"/>
    <xf numFmtId="0" fontId="10" fillId="0" borderId="1" xfId="0" applyFont="1" applyFill="1" applyBorder="1" applyAlignment="1">
      <alignment horizontal="center" vertical="center" wrapText="1"/>
    </xf>
    <xf numFmtId="4" fontId="1" fillId="0" borderId="0" xfId="0" applyNumberFormat="1" applyFont="1" applyBorder="1" applyAlignment="1">
      <alignment horizontal="right"/>
    </xf>
    <xf numFmtId="0" fontId="10" fillId="2" borderId="1" xfId="0" applyFont="1" applyFill="1" applyBorder="1" applyAlignment="1">
      <alignment horizontal="center" vertical="center" wrapText="1"/>
    </xf>
    <xf numFmtId="0" fontId="15" fillId="3" borderId="1" xfId="0" applyFont="1" applyFill="1" applyBorder="1" applyAlignment="1">
      <alignment horizontal="left"/>
    </xf>
    <xf numFmtId="0" fontId="54" fillId="0" borderId="1" xfId="0" applyFont="1" applyBorder="1" applyAlignment="1">
      <alignment vertical="top" wrapText="1"/>
    </xf>
    <xf numFmtId="0" fontId="57" fillId="3" borderId="1" xfId="0" applyFont="1" applyFill="1" applyBorder="1" applyAlignment="1">
      <alignment horizontal="left"/>
    </xf>
    <xf numFmtId="0" fontId="57" fillId="3" borderId="1" xfId="0" applyFont="1" applyFill="1" applyBorder="1" applyAlignment="1">
      <alignment horizontal="center" vertical="center"/>
    </xf>
    <xf numFmtId="0" fontId="57" fillId="3" borderId="1" xfId="0" applyFont="1" applyFill="1" applyBorder="1" applyAlignment="1"/>
    <xf numFmtId="0" fontId="54" fillId="0" borderId="1" xfId="0" applyFont="1" applyBorder="1" applyAlignment="1">
      <alignment vertical="center" wrapText="1"/>
    </xf>
    <xf numFmtId="0" fontId="9" fillId="3" borderId="1" xfId="0" applyFont="1" applyFill="1" applyBorder="1" applyAlignment="1">
      <alignment horizontal="center" vertical="center"/>
    </xf>
    <xf numFmtId="0" fontId="23" fillId="0" borderId="0" xfId="0" applyFont="1" applyAlignment="1">
      <alignment vertical="center" wrapText="1"/>
    </xf>
    <xf numFmtId="0" fontId="0" fillId="0" borderId="0" xfId="0" applyAlignment="1">
      <alignment wrapText="1"/>
    </xf>
    <xf numFmtId="0" fontId="25" fillId="0" borderId="0" xfId="0" applyFont="1" applyAlignment="1">
      <alignment vertical="center" wrapText="1"/>
    </xf>
    <xf numFmtId="0" fontId="22" fillId="0" borderId="0" xfId="0" applyFont="1" applyAlignment="1">
      <alignment vertical="center" wrapText="1"/>
    </xf>
    <xf numFmtId="0" fontId="9" fillId="0" borderId="1" xfId="0" applyFont="1" applyBorder="1" applyAlignment="1">
      <alignment horizontal="left" wrapText="1"/>
    </xf>
  </cellXfs>
  <cellStyles count="177">
    <cellStyle name="20% - akcent 1 2" xfId="25"/>
    <cellStyle name="20% - akcent 1 3" xfId="26"/>
    <cellStyle name="20% - akcent 1 4" xfId="27"/>
    <cellStyle name="20% - akcent 2 2" xfId="28"/>
    <cellStyle name="20% - akcent 2 3" xfId="29"/>
    <cellStyle name="20% - akcent 2 4" xfId="30"/>
    <cellStyle name="20% - akcent 3 2" xfId="31"/>
    <cellStyle name="20% - akcent 3 3" xfId="32"/>
    <cellStyle name="20% - akcent 3 4" xfId="33"/>
    <cellStyle name="20% - akcent 4 2" xfId="34"/>
    <cellStyle name="20% - akcent 4 3" xfId="35"/>
    <cellStyle name="20% - akcent 4 4" xfId="36"/>
    <cellStyle name="20% - akcent 5 2" xfId="37"/>
    <cellStyle name="20% - akcent 5 3" xfId="38"/>
    <cellStyle name="20% - akcent 5 4" xfId="39"/>
    <cellStyle name="20% - akcent 6 2" xfId="40"/>
    <cellStyle name="20% - akcent 6 3" xfId="41"/>
    <cellStyle name="20% - akcent 6 4" xfId="42"/>
    <cellStyle name="40% - akcent 1 2" xfId="43"/>
    <cellStyle name="40% - akcent 1 3" xfId="44"/>
    <cellStyle name="40% - akcent 1 4" xfId="45"/>
    <cellStyle name="40% - akcent 2 2" xfId="46"/>
    <cellStyle name="40% - akcent 2 3" xfId="47"/>
    <cellStyle name="40% - akcent 2 4" xfId="48"/>
    <cellStyle name="40% - akcent 3 2" xfId="49"/>
    <cellStyle name="40% - akcent 3 3" xfId="50"/>
    <cellStyle name="40% - akcent 3 4" xfId="51"/>
    <cellStyle name="40% - akcent 4 2" xfId="52"/>
    <cellStyle name="40% - akcent 4 3" xfId="53"/>
    <cellStyle name="40% - akcent 4 4" xfId="54"/>
    <cellStyle name="40% - akcent 5 2" xfId="55"/>
    <cellStyle name="40% - akcent 5 3" xfId="56"/>
    <cellStyle name="40% - akcent 5 4" xfId="57"/>
    <cellStyle name="40% - akcent 6 2" xfId="58"/>
    <cellStyle name="40% - akcent 6 3" xfId="59"/>
    <cellStyle name="40% - akcent 6 4" xfId="60"/>
    <cellStyle name="60% - akcent 1 2" xfId="61"/>
    <cellStyle name="60% - akcent 1 3" xfId="62"/>
    <cellStyle name="60% - akcent 1 4" xfId="63"/>
    <cellStyle name="60% - akcent 2 2" xfId="64"/>
    <cellStyle name="60% - akcent 2 3" xfId="65"/>
    <cellStyle name="60% - akcent 2 4" xfId="66"/>
    <cellStyle name="60% - akcent 3 2" xfId="67"/>
    <cellStyle name="60% - akcent 3 3" xfId="68"/>
    <cellStyle name="60% - akcent 3 4" xfId="69"/>
    <cellStyle name="60% - akcent 4 2" xfId="70"/>
    <cellStyle name="60% - akcent 4 3" xfId="71"/>
    <cellStyle name="60% - akcent 4 4" xfId="72"/>
    <cellStyle name="60% - akcent 5 2" xfId="73"/>
    <cellStyle name="60% - akcent 5 3" xfId="74"/>
    <cellStyle name="60% - akcent 5 4" xfId="75"/>
    <cellStyle name="60% - akcent 6 2" xfId="76"/>
    <cellStyle name="60% - akcent 6 3" xfId="77"/>
    <cellStyle name="60% - akcent 6 4" xfId="78"/>
    <cellStyle name="Akcent 1 2" xfId="79"/>
    <cellStyle name="Akcent 1 3" xfId="80"/>
    <cellStyle name="Akcent 1 4" xfId="81"/>
    <cellStyle name="Akcent 2 2" xfId="82"/>
    <cellStyle name="Akcent 2 3" xfId="83"/>
    <cellStyle name="Akcent 2 4" xfId="84"/>
    <cellStyle name="Akcent 3 2" xfId="85"/>
    <cellStyle name="Akcent 3 3" xfId="86"/>
    <cellStyle name="Akcent 3 4" xfId="87"/>
    <cellStyle name="Akcent 4 2" xfId="88"/>
    <cellStyle name="Akcent 4 3" xfId="89"/>
    <cellStyle name="Akcent 4 4" xfId="90"/>
    <cellStyle name="Akcent 5 2" xfId="91"/>
    <cellStyle name="Akcent 5 3" xfId="92"/>
    <cellStyle name="Akcent 5 4" xfId="93"/>
    <cellStyle name="Akcent 6 2" xfId="94"/>
    <cellStyle name="Akcent 6 3" xfId="95"/>
    <cellStyle name="Akcent 6 4" xfId="96"/>
    <cellStyle name="ConditionalStyle_1" xfId="97"/>
    <cellStyle name="Dane wejściowe 2" xfId="98"/>
    <cellStyle name="Dane wejściowe 3" xfId="99"/>
    <cellStyle name="Dane wejściowe 4" xfId="100"/>
    <cellStyle name="Dane wyjściowe 2" xfId="101"/>
    <cellStyle name="Dane wyjściowe 3" xfId="102"/>
    <cellStyle name="Dane wyjściowe 4" xfId="103"/>
    <cellStyle name="Dobre 2" xfId="104"/>
    <cellStyle name="Dobre 3" xfId="105"/>
    <cellStyle name="Dobre 4" xfId="106"/>
    <cellStyle name="Dziesiętny 2" xfId="2"/>
    <cellStyle name="Dziesiętny 2 2" xfId="108"/>
    <cellStyle name="Dziesiętny 3" xfId="12"/>
    <cellStyle name="Dziesiętny 3 2" xfId="109"/>
    <cellStyle name="Dziesiętny 3 3" xfId="168"/>
    <cellStyle name="Dziesiętny 4" xfId="15"/>
    <cellStyle name="Dziesiętny 4 2" xfId="110"/>
    <cellStyle name="Dziesiętny 4 3" xfId="171"/>
    <cellStyle name="Dziesiętny 5" xfId="18"/>
    <cellStyle name="Dziesiętny 5 2" xfId="174"/>
    <cellStyle name="Dziesiętny 6" xfId="107"/>
    <cellStyle name="Euro" xfId="3"/>
    <cellStyle name="Excel Built-in Comma" xfId="111"/>
    <cellStyle name="Excel Built-in Normal" xfId="112"/>
    <cellStyle name="Excel Built-in Normal 1" xfId="113"/>
    <cellStyle name="Excel Built-in Normal 2" xfId="114"/>
    <cellStyle name="Excel Built-in Normal_Zeszyt1" xfId="115"/>
    <cellStyle name="Hiperłącze 2" xfId="19"/>
    <cellStyle name="Komórka połączona 2" xfId="116"/>
    <cellStyle name="Komórka połączona 3" xfId="117"/>
    <cellStyle name="Komórka połączona 4" xfId="118"/>
    <cellStyle name="Komórka zaznaczona 2" xfId="119"/>
    <cellStyle name="Komórka zaznaczona 3" xfId="120"/>
    <cellStyle name="Komórka zaznaczona 4" xfId="121"/>
    <cellStyle name="Nagłówek 1 2" xfId="122"/>
    <cellStyle name="Nagłówek 1 3" xfId="123"/>
    <cellStyle name="Nagłówek 1 4" xfId="124"/>
    <cellStyle name="Nagłówek 2 2" xfId="125"/>
    <cellStyle name="Nagłówek 2 3" xfId="126"/>
    <cellStyle name="Nagłówek 2 4" xfId="127"/>
    <cellStyle name="Nagłówek 3 2" xfId="128"/>
    <cellStyle name="Nagłówek 3 3" xfId="129"/>
    <cellStyle name="Nagłówek 3 4" xfId="130"/>
    <cellStyle name="Nagłówek 4 2" xfId="131"/>
    <cellStyle name="Nagłówek 4 3" xfId="132"/>
    <cellStyle name="Nagłówek 4 4" xfId="133"/>
    <cellStyle name="Neutralne 2" xfId="134"/>
    <cellStyle name="Neutralne 3" xfId="135"/>
    <cellStyle name="Neutralne 4" xfId="136"/>
    <cellStyle name="Normal 2" xfId="20"/>
    <cellStyle name="Normal 3" xfId="4"/>
    <cellStyle name="Normalny" xfId="0" builtinId="0"/>
    <cellStyle name="Normalny 10 2" xfId="5"/>
    <cellStyle name="Normalny 2" xfId="1"/>
    <cellStyle name="Normalny 2 2" xfId="7"/>
    <cellStyle name="Normalny 2 2 2" xfId="138"/>
    <cellStyle name="Normalny 2 3" xfId="8"/>
    <cellStyle name="Normalny 2 3 2" xfId="23"/>
    <cellStyle name="Normalny 2 3 2 2" xfId="175"/>
    <cellStyle name="Normalny 2 3 3" xfId="164"/>
    <cellStyle name="Normalny 2 4" xfId="137"/>
    <cellStyle name="Normalny 3" xfId="9"/>
    <cellStyle name="Normalny 3 2" xfId="21"/>
    <cellStyle name="Normalny 3 3" xfId="139"/>
    <cellStyle name="Normalny 3 4" xfId="165"/>
    <cellStyle name="Normalny 4" xfId="10"/>
    <cellStyle name="Normalny 4 2" xfId="166"/>
    <cellStyle name="Normalny 5" xfId="13"/>
    <cellStyle name="Normalny 5 2" xfId="169"/>
    <cellStyle name="Normalny 6" xfId="16"/>
    <cellStyle name="Normalny 6 2" xfId="172"/>
    <cellStyle name="Normalny 7" xfId="163"/>
    <cellStyle name="Normalny 7 2" xfId="176"/>
    <cellStyle name="Normalny 87" xfId="140"/>
    <cellStyle name="Normalny 9" xfId="6"/>
    <cellStyle name="Obliczenia 2" xfId="141"/>
    <cellStyle name="Obliczenia 3" xfId="142"/>
    <cellStyle name="Obliczenia 4" xfId="143"/>
    <cellStyle name="Suma 2" xfId="144"/>
    <cellStyle name="Suma 3" xfId="145"/>
    <cellStyle name="Suma 4" xfId="146"/>
    <cellStyle name="Tekst objaśnienia 2" xfId="147"/>
    <cellStyle name="Tekst objaśnienia 3" xfId="148"/>
    <cellStyle name="Tekst objaśnienia 4" xfId="149"/>
    <cellStyle name="Tekst ostrzeżenia 2" xfId="150"/>
    <cellStyle name="Tekst ostrzeżenia 3" xfId="151"/>
    <cellStyle name="Tekst ostrzeżenia 4" xfId="152"/>
    <cellStyle name="Tytuł 2" xfId="153"/>
    <cellStyle name="Tytuł 3" xfId="154"/>
    <cellStyle name="Tytuł 4" xfId="155"/>
    <cellStyle name="Uwaga 2" xfId="156"/>
    <cellStyle name="Uwaga 3" xfId="157"/>
    <cellStyle name="Uwaga 4" xfId="158"/>
    <cellStyle name="Walutowy 2" xfId="11"/>
    <cellStyle name="Walutowy 2 2" xfId="24"/>
    <cellStyle name="Walutowy 2 3" xfId="159"/>
    <cellStyle name="Walutowy 2 4" xfId="167"/>
    <cellStyle name="Walutowy 3" xfId="14"/>
    <cellStyle name="Walutowy 3 2" xfId="170"/>
    <cellStyle name="Walutowy 4" xfId="17"/>
    <cellStyle name="Walutowy 4 2" xfId="173"/>
    <cellStyle name="Walutowy 5" xfId="22"/>
    <cellStyle name="Złe 2" xfId="160"/>
    <cellStyle name="Złe 3" xfId="161"/>
    <cellStyle name="Złe 4" xfId="16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123826</xdr:colOff>
      <xdr:row>0</xdr:row>
      <xdr:rowOff>57150</xdr:rowOff>
    </xdr:from>
    <xdr:to>
      <xdr:col>2</xdr:col>
      <xdr:colOff>1400175</xdr:colOff>
      <xdr:row>4</xdr:row>
      <xdr:rowOff>75551</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360046" y="0"/>
          <a:ext cx="3257549"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123826</xdr:colOff>
      <xdr:row>0</xdr:row>
      <xdr:rowOff>57150</xdr:rowOff>
    </xdr:from>
    <xdr:to>
      <xdr:col>2</xdr:col>
      <xdr:colOff>1400175</xdr:colOff>
      <xdr:row>4</xdr:row>
      <xdr:rowOff>75551</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360046" y="0"/>
          <a:ext cx="3257549" cy="0"/>
        </a:xfrm>
        <a:prstGeom prst="rect">
          <a:avLst/>
        </a:prstGeom>
        <a:noFill/>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zoomScaleNormal="100" workbookViewId="0">
      <selection activeCell="H12" sqref="H12"/>
    </sheetView>
  </sheetViews>
  <sheetFormatPr defaultRowHeight="13.8"/>
  <cols>
    <col min="1" max="1" width="5.5" customWidth="1"/>
    <col min="2" max="2" width="31.69921875" style="51" customWidth="1"/>
    <col min="3" max="3" width="14.69921875" customWidth="1"/>
    <col min="4" max="4" width="16.59765625" style="59" customWidth="1"/>
    <col min="5" max="5" width="4.19921875" customWidth="1"/>
  </cols>
  <sheetData>
    <row r="1" spans="1:4" ht="14.4">
      <c r="D1" s="138" t="s">
        <v>139</v>
      </c>
    </row>
    <row r="2" spans="1:4" ht="59.4" customHeight="1">
      <c r="B2" s="147" t="s">
        <v>72</v>
      </c>
      <c r="C2" s="148"/>
      <c r="D2" s="148"/>
    </row>
    <row r="3" spans="1:4" ht="15">
      <c r="B3" s="60" t="s">
        <v>33</v>
      </c>
    </row>
    <row r="4" spans="1:4" ht="15">
      <c r="B4" s="60" t="s">
        <v>34</v>
      </c>
    </row>
    <row r="5" spans="1:4" ht="15">
      <c r="B5" s="60"/>
    </row>
    <row r="6" spans="1:4" ht="15">
      <c r="B6" s="60"/>
    </row>
    <row r="8" spans="1:4" s="45" customFormat="1" ht="25.2" customHeight="1" thickBot="1">
      <c r="A8" s="48" t="s">
        <v>28</v>
      </c>
      <c r="B8" s="48" t="s">
        <v>29</v>
      </c>
      <c r="C8" s="48" t="s">
        <v>30</v>
      </c>
      <c r="D8" s="56" t="s">
        <v>31</v>
      </c>
    </row>
    <row r="9" spans="1:4" ht="25.2" customHeight="1" thickTop="1">
      <c r="A9" s="47">
        <v>1</v>
      </c>
      <c r="B9" s="49" t="s">
        <v>26</v>
      </c>
      <c r="C9" s="52">
        <f>'Ośw. Technolog'!$G$62</f>
        <v>636779.04512195115</v>
      </c>
      <c r="D9" s="57">
        <f>C9*1.23</f>
        <v>783238.22549999994</v>
      </c>
    </row>
    <row r="10" spans="1:4" ht="25.2" customHeight="1">
      <c r="A10" s="46">
        <v>2</v>
      </c>
      <c r="B10" s="50" t="s">
        <v>32</v>
      </c>
      <c r="C10" s="55">
        <f>Okotarowanie!$G$25</f>
        <v>60720</v>
      </c>
      <c r="D10" s="58">
        <f t="shared" ref="D10" si="0">C10*1.23</f>
        <v>74685.600000000006</v>
      </c>
    </row>
    <row r="11" spans="1:4" s="64" customFormat="1" ht="34.950000000000003" customHeight="1">
      <c r="A11" s="65"/>
      <c r="B11" s="61" t="s">
        <v>36</v>
      </c>
      <c r="C11" s="62">
        <f>SUM(C9:C10)</f>
        <v>697499.04512195115</v>
      </c>
      <c r="D11" s="63">
        <f>SUM(D9:D10)</f>
        <v>857923.82549999992</v>
      </c>
    </row>
    <row r="13" spans="1:4">
      <c r="B13" s="67" t="s">
        <v>37</v>
      </c>
    </row>
    <row r="14" spans="1:4" ht="30" customHeight="1">
      <c r="B14" s="149" t="s">
        <v>137</v>
      </c>
      <c r="C14" s="149"/>
      <c r="D14" s="149"/>
    </row>
    <row r="15" spans="1:4">
      <c r="B15" s="68" t="s">
        <v>38</v>
      </c>
    </row>
    <row r="16" spans="1:4" ht="30" customHeight="1">
      <c r="B16" s="150" t="s">
        <v>138</v>
      </c>
      <c r="C16" s="150"/>
      <c r="D16" s="150"/>
    </row>
    <row r="20" spans="4:4">
      <c r="D20" s="66" t="s">
        <v>92</v>
      </c>
    </row>
    <row r="21" spans="4:4">
      <c r="D21" s="66" t="s">
        <v>35</v>
      </c>
    </row>
  </sheetData>
  <mergeCells count="3">
    <mergeCell ref="B2:D2"/>
    <mergeCell ref="B14:D14"/>
    <mergeCell ref="B16:D16"/>
  </mergeCells>
  <pageMargins left="0.98425196850393704"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12"/>
  <sheetViews>
    <sheetView tabSelected="1" topLeftCell="A6" zoomScaleNormal="100" zoomScaleSheetLayoutView="100" workbookViewId="0">
      <selection activeCell="J21" sqref="J21"/>
    </sheetView>
  </sheetViews>
  <sheetFormatPr defaultColWidth="9" defaultRowHeight="12"/>
  <cols>
    <col min="1" max="1" width="3" style="1" bestFit="1" customWidth="1"/>
    <col min="2" max="2" width="17.59765625" style="7" customWidth="1"/>
    <col min="3" max="3" width="51.19921875" style="7" customWidth="1"/>
    <col min="4" max="4" width="12.09765625" style="134" customWidth="1"/>
    <col min="5" max="5" width="7" style="6" customWidth="1"/>
    <col min="6" max="6" width="10.8984375" style="6" customWidth="1"/>
    <col min="7" max="8" width="13.09765625" style="2" customWidth="1"/>
    <col min="9" max="16384" width="9" style="1"/>
  </cols>
  <sheetData>
    <row r="1" spans="1:8" hidden="1">
      <c r="E1" s="35"/>
      <c r="F1" s="18" t="s">
        <v>4</v>
      </c>
    </row>
    <row r="2" spans="1:8" hidden="1">
      <c r="E2" s="36"/>
      <c r="F2" s="19" t="s">
        <v>3</v>
      </c>
      <c r="G2" s="9"/>
      <c r="H2" s="4"/>
    </row>
    <row r="3" spans="1:8" ht="13.8" hidden="1">
      <c r="E3" s="36"/>
      <c r="F3" s="19" t="s">
        <v>14</v>
      </c>
      <c r="G3" s="10"/>
    </row>
    <row r="4" spans="1:8" hidden="1">
      <c r="E4" s="37"/>
      <c r="F4" s="20" t="s">
        <v>7</v>
      </c>
      <c r="G4" s="10"/>
    </row>
    <row r="5" spans="1:8" hidden="1">
      <c r="A5" s="5"/>
      <c r="B5" s="8"/>
      <c r="C5" s="8"/>
      <c r="D5" s="133"/>
      <c r="E5" s="38"/>
      <c r="F5" s="21" t="s">
        <v>2</v>
      </c>
      <c r="G5" s="11"/>
      <c r="H5" s="11"/>
    </row>
    <row r="6" spans="1:8" s="29" customFormat="1" ht="14.4">
      <c r="A6" s="26"/>
      <c r="B6" s="30" t="s">
        <v>72</v>
      </c>
      <c r="C6" s="27"/>
      <c r="D6" s="132"/>
      <c r="E6" s="39"/>
      <c r="F6" s="28"/>
      <c r="G6" s="28"/>
      <c r="H6" s="138" t="s">
        <v>139</v>
      </c>
    </row>
    <row r="7" spans="1:8" s="29" customFormat="1" ht="14.4">
      <c r="A7" s="26"/>
      <c r="B7" s="27" t="s">
        <v>91</v>
      </c>
      <c r="C7" s="27"/>
      <c r="D7" s="132"/>
      <c r="E7" s="39"/>
      <c r="F7" s="28"/>
      <c r="G7" s="28"/>
      <c r="H7" s="28"/>
    </row>
    <row r="8" spans="1:8">
      <c r="A8" s="3"/>
      <c r="B8" s="22"/>
      <c r="C8" s="23"/>
      <c r="D8" s="131"/>
      <c r="E8" s="24"/>
      <c r="F8" s="24"/>
      <c r="G8" s="25"/>
      <c r="H8" s="25"/>
    </row>
    <row r="9" spans="1:8" ht="14.4">
      <c r="A9" s="40"/>
      <c r="B9" s="41" t="s">
        <v>25</v>
      </c>
      <c r="C9" s="41"/>
      <c r="D9" s="119"/>
      <c r="E9" s="42"/>
      <c r="F9" s="41"/>
      <c r="G9" s="41"/>
      <c r="H9" s="43"/>
    </row>
    <row r="10" spans="1:8" ht="14.4">
      <c r="A10" s="40"/>
      <c r="B10" s="41" t="s">
        <v>53</v>
      </c>
      <c r="C10" s="41"/>
      <c r="D10" s="119"/>
      <c r="E10" s="42"/>
      <c r="F10" s="41"/>
      <c r="G10" s="41"/>
      <c r="H10" s="43"/>
    </row>
    <row r="11" spans="1:8" s="74" customFormat="1" ht="24">
      <c r="A11" s="69" t="s">
        <v>18</v>
      </c>
      <c r="B11" s="70" t="s">
        <v>42</v>
      </c>
      <c r="C11" s="70" t="s">
        <v>43</v>
      </c>
      <c r="D11" s="130" t="s">
        <v>136</v>
      </c>
      <c r="E11" s="71" t="s">
        <v>5</v>
      </c>
      <c r="F11" s="71" t="s">
        <v>0</v>
      </c>
      <c r="G11" s="72" t="s">
        <v>1</v>
      </c>
      <c r="H11" s="72" t="s">
        <v>6</v>
      </c>
    </row>
    <row r="12" spans="1:8" ht="146.25" customHeight="1">
      <c r="A12" s="137">
        <v>1</v>
      </c>
      <c r="B12" s="12" t="s">
        <v>8</v>
      </c>
      <c r="C12" s="44" t="s">
        <v>49</v>
      </c>
      <c r="D12" s="96" t="s">
        <v>50</v>
      </c>
      <c r="E12" s="17">
        <v>1</v>
      </c>
      <c r="F12" s="16">
        <v>23846</v>
      </c>
      <c r="G12" s="17">
        <f>E12*F12</f>
        <v>23846</v>
      </c>
      <c r="H12" s="17">
        <f>G12*1.23</f>
        <v>29330.579999999998</v>
      </c>
    </row>
    <row r="13" spans="1:8" ht="72">
      <c r="A13" s="137">
        <v>2</v>
      </c>
      <c r="B13" s="84" t="s">
        <v>127</v>
      </c>
      <c r="C13" s="33" t="s">
        <v>129</v>
      </c>
      <c r="D13" s="96" t="s">
        <v>128</v>
      </c>
      <c r="E13" s="14">
        <v>2</v>
      </c>
      <c r="F13" s="16">
        <v>1759</v>
      </c>
      <c r="G13" s="17">
        <f t="shared" ref="G13" si="0">E13*F13</f>
        <v>3518</v>
      </c>
      <c r="H13" s="17">
        <f t="shared" ref="H13" si="1">G13*1.23</f>
        <v>4327.1400000000003</v>
      </c>
    </row>
    <row r="14" spans="1:8" ht="84">
      <c r="A14" s="137">
        <v>3</v>
      </c>
      <c r="B14" s="84" t="s">
        <v>56</v>
      </c>
      <c r="C14" s="34" t="s">
        <v>57</v>
      </c>
      <c r="D14" s="97" t="s">
        <v>54</v>
      </c>
      <c r="E14" s="14">
        <v>1</v>
      </c>
      <c r="F14" s="16">
        <v>17301</v>
      </c>
      <c r="G14" s="17">
        <f>E14*F14</f>
        <v>17301</v>
      </c>
      <c r="H14" s="17">
        <f>G14*1.23</f>
        <v>21280.23</v>
      </c>
    </row>
    <row r="15" spans="1:8" ht="93.6" customHeight="1">
      <c r="A15" s="137">
        <v>4</v>
      </c>
      <c r="B15" s="84" t="s">
        <v>58</v>
      </c>
      <c r="C15" s="33" t="s">
        <v>55</v>
      </c>
      <c r="D15" s="97" t="s">
        <v>59</v>
      </c>
      <c r="E15" s="14">
        <v>1</v>
      </c>
      <c r="F15" s="16">
        <v>11534</v>
      </c>
      <c r="G15" s="17">
        <f>E15*F15</f>
        <v>11534</v>
      </c>
      <c r="H15" s="17">
        <f>G15*1.23</f>
        <v>14186.82</v>
      </c>
    </row>
    <row r="16" spans="1:8" s="86" customFormat="1" ht="55.95" customHeight="1">
      <c r="A16" s="137">
        <v>5</v>
      </c>
      <c r="B16" s="91" t="s">
        <v>96</v>
      </c>
      <c r="C16" s="93" t="s">
        <v>98</v>
      </c>
      <c r="D16" s="95" t="s">
        <v>97</v>
      </c>
      <c r="E16" s="85">
        <v>6</v>
      </c>
      <c r="F16" s="85">
        <v>1166</v>
      </c>
      <c r="G16" s="17">
        <f>E16*F16</f>
        <v>6996</v>
      </c>
      <c r="H16" s="17">
        <f>G16*1.23</f>
        <v>8605.08</v>
      </c>
    </row>
    <row r="17" spans="1:8" s="86" customFormat="1" ht="109.5" customHeight="1">
      <c r="A17" s="137">
        <v>6</v>
      </c>
      <c r="B17" s="12" t="s">
        <v>16</v>
      </c>
      <c r="C17" s="92" t="s">
        <v>135</v>
      </c>
      <c r="D17" s="125" t="s">
        <v>46</v>
      </c>
      <c r="E17" s="17">
        <v>4</v>
      </c>
      <c r="F17" s="85">
        <v>3409</v>
      </c>
      <c r="G17" s="17">
        <f t="shared" ref="G17:G19" si="2">E17*F17</f>
        <v>13636</v>
      </c>
      <c r="H17" s="17">
        <f t="shared" ref="H17:H19" si="3">G17*1.23</f>
        <v>16772.28</v>
      </c>
    </row>
    <row r="18" spans="1:8" s="86" customFormat="1" ht="80.25" customHeight="1">
      <c r="A18" s="137">
        <v>7</v>
      </c>
      <c r="B18" s="91" t="s">
        <v>106</v>
      </c>
      <c r="C18" s="92" t="s">
        <v>105</v>
      </c>
      <c r="D18" s="125" t="s">
        <v>104</v>
      </c>
      <c r="E18" s="17">
        <v>4</v>
      </c>
      <c r="F18" s="85">
        <v>2125</v>
      </c>
      <c r="G18" s="17">
        <f t="shared" si="2"/>
        <v>8500</v>
      </c>
      <c r="H18" s="17">
        <f t="shared" si="3"/>
        <v>10455</v>
      </c>
    </row>
    <row r="19" spans="1:8" s="86" customFormat="1" ht="82.8" customHeight="1">
      <c r="A19" s="137">
        <v>8</v>
      </c>
      <c r="B19" s="122" t="s">
        <v>115</v>
      </c>
      <c r="C19" s="135" t="s">
        <v>119</v>
      </c>
      <c r="D19" s="98" t="s">
        <v>114</v>
      </c>
      <c r="E19" s="111">
        <v>4</v>
      </c>
      <c r="F19" s="104">
        <v>3859.3495934959351</v>
      </c>
      <c r="G19" s="106">
        <f t="shared" si="2"/>
        <v>15437.39837398374</v>
      </c>
      <c r="H19" s="106">
        <f t="shared" si="3"/>
        <v>18988</v>
      </c>
    </row>
    <row r="20" spans="1:8" s="86" customFormat="1" ht="153" customHeight="1">
      <c r="A20" s="137">
        <v>9</v>
      </c>
      <c r="B20" s="100" t="s">
        <v>110</v>
      </c>
      <c r="C20" s="101" t="s">
        <v>120</v>
      </c>
      <c r="D20" s="102" t="s">
        <v>111</v>
      </c>
      <c r="E20" s="103">
        <v>4</v>
      </c>
      <c r="F20" s="104">
        <v>13046</v>
      </c>
      <c r="G20" s="103">
        <f t="shared" ref="G20" si="4">E20*F20</f>
        <v>52184</v>
      </c>
      <c r="H20" s="103">
        <f t="shared" ref="H20" si="5">G20*1.23</f>
        <v>64186.32</v>
      </c>
    </row>
    <row r="21" spans="1:8" s="86" customFormat="1" ht="235.2" customHeight="1">
      <c r="A21" s="137">
        <v>10</v>
      </c>
      <c r="B21" s="105" t="s">
        <v>9</v>
      </c>
      <c r="C21" s="141" t="s">
        <v>130</v>
      </c>
      <c r="D21" s="102" t="s">
        <v>131</v>
      </c>
      <c r="E21" s="106">
        <v>4</v>
      </c>
      <c r="F21" s="107">
        <v>5286.59</v>
      </c>
      <c r="G21" s="106">
        <f t="shared" ref="G21" si="6">E21*F21</f>
        <v>21146.36</v>
      </c>
      <c r="H21" s="106">
        <f t="shared" ref="H21" si="7">G21*1.23</f>
        <v>26010.022799999999</v>
      </c>
    </row>
    <row r="22" spans="1:8" s="86" customFormat="1" ht="96.6">
      <c r="A22" s="137">
        <v>11</v>
      </c>
      <c r="B22" s="105" t="s">
        <v>113</v>
      </c>
      <c r="C22" s="108" t="s">
        <v>126</v>
      </c>
      <c r="D22" s="109" t="s">
        <v>112</v>
      </c>
      <c r="E22" s="106">
        <v>4</v>
      </c>
      <c r="F22" s="107">
        <v>3050</v>
      </c>
      <c r="G22" s="106">
        <f t="shared" ref="G22:G23" si="8">E22*F22</f>
        <v>12200</v>
      </c>
      <c r="H22" s="106">
        <f t="shared" ref="H22:H23" si="9">G22*1.23</f>
        <v>15006</v>
      </c>
    </row>
    <row r="23" spans="1:8" s="86" customFormat="1" ht="72">
      <c r="A23" s="137">
        <v>12</v>
      </c>
      <c r="B23" s="110" t="s">
        <v>95</v>
      </c>
      <c r="C23" s="90" t="s">
        <v>93</v>
      </c>
      <c r="D23" s="99" t="s">
        <v>94</v>
      </c>
      <c r="E23" s="111">
        <v>4</v>
      </c>
      <c r="F23" s="104">
        <v>4750</v>
      </c>
      <c r="G23" s="106">
        <f t="shared" si="8"/>
        <v>19000</v>
      </c>
      <c r="H23" s="106">
        <f t="shared" si="9"/>
        <v>23370</v>
      </c>
    </row>
    <row r="24" spans="1:8" s="86" customFormat="1" ht="30" customHeight="1">
      <c r="A24" s="137">
        <v>13</v>
      </c>
      <c r="B24" s="112" t="s">
        <v>68</v>
      </c>
      <c r="C24" s="34" t="s">
        <v>69</v>
      </c>
      <c r="D24" s="97"/>
      <c r="E24" s="111">
        <v>1</v>
      </c>
      <c r="F24" s="104">
        <v>4750</v>
      </c>
      <c r="G24" s="106">
        <f t="shared" ref="G24:G27" si="10">E24*F24</f>
        <v>4750</v>
      </c>
      <c r="H24" s="106">
        <f t="shared" ref="H24:H27" si="11">G24*1.23</f>
        <v>5842.5</v>
      </c>
    </row>
    <row r="25" spans="1:8" ht="100.95" customHeight="1">
      <c r="A25" s="137">
        <v>14</v>
      </c>
      <c r="B25" s="105" t="s">
        <v>27</v>
      </c>
      <c r="C25" s="113" t="s">
        <v>60</v>
      </c>
      <c r="D25" s="114" t="s">
        <v>44</v>
      </c>
      <c r="E25" s="106">
        <v>1</v>
      </c>
      <c r="F25" s="107">
        <v>25000</v>
      </c>
      <c r="G25" s="106">
        <f>E25*F25</f>
        <v>25000</v>
      </c>
      <c r="H25" s="106">
        <f>G25*1.23</f>
        <v>30750</v>
      </c>
    </row>
    <row r="26" spans="1:8" ht="72">
      <c r="A26" s="137">
        <v>15</v>
      </c>
      <c r="B26" s="115" t="s">
        <v>15</v>
      </c>
      <c r="C26" s="116" t="s">
        <v>41</v>
      </c>
      <c r="D26" s="109"/>
      <c r="E26" s="106">
        <v>36</v>
      </c>
      <c r="F26" s="107">
        <v>1600</v>
      </c>
      <c r="G26" s="106">
        <f t="shared" si="10"/>
        <v>57600</v>
      </c>
      <c r="H26" s="106">
        <f t="shared" si="11"/>
        <v>70848</v>
      </c>
    </row>
    <row r="27" spans="1:8" ht="24">
      <c r="A27" s="137">
        <v>16</v>
      </c>
      <c r="B27" s="117" t="s">
        <v>40</v>
      </c>
      <c r="C27" s="118" t="s">
        <v>39</v>
      </c>
      <c r="D27" s="99"/>
      <c r="E27" s="106">
        <v>36</v>
      </c>
      <c r="F27" s="104">
        <v>100</v>
      </c>
      <c r="G27" s="106">
        <f t="shared" si="10"/>
        <v>3600</v>
      </c>
      <c r="H27" s="106">
        <f t="shared" si="11"/>
        <v>4428</v>
      </c>
    </row>
    <row r="28" spans="1:8">
      <c r="A28" s="137">
        <v>17</v>
      </c>
      <c r="B28" s="151" t="s">
        <v>13</v>
      </c>
      <c r="C28" s="151"/>
      <c r="D28" s="99"/>
      <c r="E28" s="106">
        <v>1</v>
      </c>
      <c r="F28" s="104">
        <v>4000</v>
      </c>
      <c r="G28" s="106">
        <f t="shared" ref="G28:G30" si="12">F28*E28</f>
        <v>4000</v>
      </c>
      <c r="H28" s="106">
        <f t="shared" ref="H28:H30" si="13">G28*1.23</f>
        <v>4920</v>
      </c>
    </row>
    <row r="29" spans="1:8">
      <c r="A29" s="137">
        <v>18</v>
      </c>
      <c r="B29" s="151" t="s">
        <v>10</v>
      </c>
      <c r="C29" s="151"/>
      <c r="D29" s="99"/>
      <c r="E29" s="106">
        <v>1</v>
      </c>
      <c r="F29" s="104">
        <v>2000</v>
      </c>
      <c r="G29" s="106">
        <f t="shared" si="12"/>
        <v>2000</v>
      </c>
      <c r="H29" s="106">
        <f t="shared" si="13"/>
        <v>2460</v>
      </c>
    </row>
    <row r="30" spans="1:8" ht="12" customHeight="1">
      <c r="A30" s="137">
        <v>19</v>
      </c>
      <c r="B30" s="151" t="s">
        <v>12</v>
      </c>
      <c r="C30" s="151"/>
      <c r="D30" s="99"/>
      <c r="E30" s="106">
        <v>1</v>
      </c>
      <c r="F30" s="104">
        <v>4000</v>
      </c>
      <c r="G30" s="106">
        <f t="shared" si="12"/>
        <v>4000</v>
      </c>
      <c r="H30" s="106">
        <f t="shared" si="13"/>
        <v>4920</v>
      </c>
    </row>
    <row r="31" spans="1:8" ht="14.4">
      <c r="A31" s="137"/>
      <c r="B31" s="142" t="s">
        <v>79</v>
      </c>
      <c r="C31" s="142"/>
      <c r="D31" s="143"/>
      <c r="E31" s="144"/>
      <c r="F31" s="142"/>
      <c r="G31" s="142"/>
      <c r="H31" s="142"/>
    </row>
    <row r="32" spans="1:8" ht="108" customHeight="1">
      <c r="A32" s="139">
        <v>20</v>
      </c>
      <c r="B32" s="105" t="s">
        <v>8</v>
      </c>
      <c r="C32" s="120" t="s">
        <v>121</v>
      </c>
      <c r="D32" s="121" t="s">
        <v>122</v>
      </c>
      <c r="E32" s="106">
        <v>1</v>
      </c>
      <c r="F32" s="107">
        <v>15780.49</v>
      </c>
      <c r="G32" s="106">
        <f t="shared" ref="G32:G33" si="14">E32*F32</f>
        <v>15780.49</v>
      </c>
      <c r="H32" s="106">
        <f t="shared" ref="H32:H33" si="15">G32*1.23</f>
        <v>19410.002700000001</v>
      </c>
    </row>
    <row r="33" spans="1:8" ht="72">
      <c r="A33" s="137">
        <v>21</v>
      </c>
      <c r="B33" s="84" t="s">
        <v>127</v>
      </c>
      <c r="C33" s="33" t="s">
        <v>129</v>
      </c>
      <c r="D33" s="96" t="s">
        <v>128</v>
      </c>
      <c r="E33" s="14">
        <v>2</v>
      </c>
      <c r="F33" s="16">
        <v>1759</v>
      </c>
      <c r="G33" s="17">
        <f t="shared" si="14"/>
        <v>3518</v>
      </c>
      <c r="H33" s="17">
        <f t="shared" si="15"/>
        <v>4327.1400000000003</v>
      </c>
    </row>
    <row r="34" spans="1:8" ht="94.95" customHeight="1">
      <c r="A34" s="139">
        <v>22</v>
      </c>
      <c r="B34" s="110" t="s">
        <v>56</v>
      </c>
      <c r="C34" s="33" t="s">
        <v>57</v>
      </c>
      <c r="D34" s="96" t="s">
        <v>54</v>
      </c>
      <c r="E34" s="111">
        <v>1</v>
      </c>
      <c r="F34" s="104">
        <v>17301</v>
      </c>
      <c r="G34" s="106">
        <f t="shared" ref="G34" si="16">E34*F34</f>
        <v>17301</v>
      </c>
      <c r="H34" s="106">
        <f t="shared" ref="H34" si="17">G34*1.23</f>
        <v>21280.23</v>
      </c>
    </row>
    <row r="35" spans="1:8" s="86" customFormat="1" ht="94.95" customHeight="1">
      <c r="A35" s="137">
        <v>23</v>
      </c>
      <c r="B35" s="110" t="s">
        <v>103</v>
      </c>
      <c r="C35" s="33" t="s">
        <v>99</v>
      </c>
      <c r="D35" s="96" t="s">
        <v>100</v>
      </c>
      <c r="E35" s="111">
        <v>4</v>
      </c>
      <c r="F35" s="104">
        <v>865</v>
      </c>
      <c r="G35" s="106">
        <f t="shared" ref="G35" si="18">E35*F35</f>
        <v>3460</v>
      </c>
      <c r="H35" s="106">
        <f t="shared" ref="H35" si="19">G35*1.23</f>
        <v>4255.8</v>
      </c>
    </row>
    <row r="36" spans="1:8" s="86" customFormat="1" ht="93" customHeight="1">
      <c r="A36" s="139">
        <v>24</v>
      </c>
      <c r="B36" s="122" t="s">
        <v>115</v>
      </c>
      <c r="C36" s="123" t="s">
        <v>119</v>
      </c>
      <c r="D36" s="98" t="s">
        <v>114</v>
      </c>
      <c r="E36" s="111">
        <v>4</v>
      </c>
      <c r="F36" s="104">
        <v>3859.3495934959351</v>
      </c>
      <c r="G36" s="106">
        <f t="shared" ref="G36:G37" si="20">E36*F36</f>
        <v>15437.39837398374</v>
      </c>
      <c r="H36" s="106">
        <f t="shared" ref="H36:H37" si="21">G36*1.23</f>
        <v>18988</v>
      </c>
    </row>
    <row r="37" spans="1:8" s="86" customFormat="1" ht="176.4" customHeight="1">
      <c r="A37" s="137">
        <v>25</v>
      </c>
      <c r="B37" s="105" t="s">
        <v>132</v>
      </c>
      <c r="C37" s="145" t="s">
        <v>133</v>
      </c>
      <c r="D37" s="102" t="s">
        <v>134</v>
      </c>
      <c r="E37" s="106">
        <v>2</v>
      </c>
      <c r="F37" s="107">
        <v>14502</v>
      </c>
      <c r="G37" s="106">
        <f t="shared" si="20"/>
        <v>29004</v>
      </c>
      <c r="H37" s="106">
        <f t="shared" si="21"/>
        <v>35674.92</v>
      </c>
    </row>
    <row r="38" spans="1:8" s="86" customFormat="1" ht="126.75" customHeight="1">
      <c r="A38" s="139">
        <v>26</v>
      </c>
      <c r="B38" s="105" t="s">
        <v>16</v>
      </c>
      <c r="C38" s="124" t="s">
        <v>45</v>
      </c>
      <c r="D38" s="125" t="s">
        <v>46</v>
      </c>
      <c r="E38" s="106">
        <v>4</v>
      </c>
      <c r="F38" s="107">
        <v>3409</v>
      </c>
      <c r="G38" s="106">
        <f t="shared" ref="G38:G39" si="22">E38*F38</f>
        <v>13636</v>
      </c>
      <c r="H38" s="106">
        <f t="shared" ref="H38:H39" si="23">G38*1.23</f>
        <v>16772.28</v>
      </c>
    </row>
    <row r="39" spans="1:8" ht="106.5" customHeight="1">
      <c r="A39" s="137">
        <v>27</v>
      </c>
      <c r="B39" s="105" t="s">
        <v>113</v>
      </c>
      <c r="C39" s="108" t="s">
        <v>126</v>
      </c>
      <c r="D39" s="109" t="s">
        <v>112</v>
      </c>
      <c r="E39" s="106">
        <v>4</v>
      </c>
      <c r="F39" s="107">
        <v>3050</v>
      </c>
      <c r="G39" s="106">
        <f t="shared" si="22"/>
        <v>12200</v>
      </c>
      <c r="H39" s="106">
        <f t="shared" si="23"/>
        <v>15006</v>
      </c>
    </row>
    <row r="40" spans="1:8" ht="76.5" customHeight="1">
      <c r="A40" s="139">
        <v>28</v>
      </c>
      <c r="B40" s="110" t="s">
        <v>95</v>
      </c>
      <c r="C40" s="90" t="s">
        <v>93</v>
      </c>
      <c r="D40" s="99" t="s">
        <v>94</v>
      </c>
      <c r="E40" s="111">
        <v>4</v>
      </c>
      <c r="F40" s="104">
        <v>4750</v>
      </c>
      <c r="G40" s="106">
        <f t="shared" ref="G40" si="24">E40*F40</f>
        <v>19000</v>
      </c>
      <c r="H40" s="106">
        <f t="shared" ref="H40" si="25">G40*1.23</f>
        <v>23370</v>
      </c>
    </row>
    <row r="41" spans="1:8" s="86" customFormat="1" ht="176.4" customHeight="1">
      <c r="A41" s="137">
        <v>29</v>
      </c>
      <c r="B41" s="100" t="s">
        <v>116</v>
      </c>
      <c r="C41" s="101" t="s">
        <v>117</v>
      </c>
      <c r="D41" s="102" t="s">
        <v>118</v>
      </c>
      <c r="E41" s="103">
        <v>1</v>
      </c>
      <c r="F41" s="104">
        <v>2220</v>
      </c>
      <c r="G41" s="103">
        <f t="shared" ref="G41" si="26">E41*F41</f>
        <v>2220</v>
      </c>
      <c r="H41" s="103">
        <f t="shared" ref="H41" si="27">G41*1.23</f>
        <v>2730.6</v>
      </c>
    </row>
    <row r="42" spans="1:8" s="86" customFormat="1" ht="100.5" customHeight="1">
      <c r="A42" s="139">
        <v>30</v>
      </c>
      <c r="B42" s="105" t="s">
        <v>17</v>
      </c>
      <c r="C42" s="89" t="s">
        <v>47</v>
      </c>
      <c r="D42" s="98" t="s">
        <v>48</v>
      </c>
      <c r="E42" s="111">
        <v>1</v>
      </c>
      <c r="F42" s="104">
        <v>3928</v>
      </c>
      <c r="G42" s="106">
        <f t="shared" ref="G42" si="28">E42*F42</f>
        <v>3928</v>
      </c>
      <c r="H42" s="106">
        <f t="shared" ref="H42" si="29">G42*1.23</f>
        <v>4831.4399999999996</v>
      </c>
    </row>
    <row r="43" spans="1:8" ht="30" customHeight="1">
      <c r="A43" s="137">
        <v>31</v>
      </c>
      <c r="B43" s="112" t="s">
        <v>68</v>
      </c>
      <c r="C43" s="34" t="s">
        <v>69</v>
      </c>
      <c r="D43" s="114" t="s">
        <v>44</v>
      </c>
      <c r="E43" s="111">
        <v>1</v>
      </c>
      <c r="F43" s="104">
        <v>3750</v>
      </c>
      <c r="G43" s="106">
        <f t="shared" ref="G43" si="30">E43*F43</f>
        <v>3750</v>
      </c>
      <c r="H43" s="106">
        <f t="shared" ref="H43" si="31">G43*1.23</f>
        <v>4612.5</v>
      </c>
    </row>
    <row r="44" spans="1:8" s="86" customFormat="1" ht="99" customHeight="1">
      <c r="A44" s="139">
        <v>32</v>
      </c>
      <c r="B44" s="105" t="s">
        <v>27</v>
      </c>
      <c r="C44" s="113" t="s">
        <v>60</v>
      </c>
      <c r="D44" s="114" t="s">
        <v>44</v>
      </c>
      <c r="E44" s="106">
        <v>1</v>
      </c>
      <c r="F44" s="107">
        <v>20000</v>
      </c>
      <c r="G44" s="106">
        <f>E44*F44</f>
        <v>20000</v>
      </c>
      <c r="H44" s="106">
        <f>G44*1.23</f>
        <v>24600</v>
      </c>
    </row>
    <row r="45" spans="1:8" s="86" customFormat="1" ht="72">
      <c r="A45" s="137">
        <v>33</v>
      </c>
      <c r="B45" s="115" t="s">
        <v>15</v>
      </c>
      <c r="C45" s="116" t="s">
        <v>41</v>
      </c>
      <c r="D45" s="114" t="s">
        <v>44</v>
      </c>
      <c r="E45" s="106">
        <v>24</v>
      </c>
      <c r="F45" s="107">
        <v>1600</v>
      </c>
      <c r="G45" s="106">
        <f t="shared" ref="G45" si="32">E45*F45</f>
        <v>38400</v>
      </c>
      <c r="H45" s="106">
        <f t="shared" ref="H45" si="33">G45*1.23</f>
        <v>47232</v>
      </c>
    </row>
    <row r="46" spans="1:8" ht="24">
      <c r="A46" s="139">
        <v>34</v>
      </c>
      <c r="B46" s="117" t="s">
        <v>40</v>
      </c>
      <c r="C46" s="118" t="s">
        <v>39</v>
      </c>
      <c r="D46" s="99" t="s">
        <v>51</v>
      </c>
      <c r="E46" s="106">
        <v>15</v>
      </c>
      <c r="F46" s="104">
        <v>100</v>
      </c>
      <c r="G46" s="106">
        <f t="shared" ref="G46" si="34">E46*F46</f>
        <v>1500</v>
      </c>
      <c r="H46" s="106">
        <f t="shared" ref="H46:H48" si="35">G46*1.23</f>
        <v>1845</v>
      </c>
    </row>
    <row r="47" spans="1:8">
      <c r="A47" s="137">
        <v>35</v>
      </c>
      <c r="B47" s="151" t="s">
        <v>10</v>
      </c>
      <c r="C47" s="151"/>
      <c r="D47" s="114" t="s">
        <v>44</v>
      </c>
      <c r="E47" s="106">
        <v>1</v>
      </c>
      <c r="F47" s="104">
        <v>1000</v>
      </c>
      <c r="G47" s="106">
        <f t="shared" ref="G47:G48" si="36">F47*E47</f>
        <v>1000</v>
      </c>
      <c r="H47" s="106">
        <f t="shared" si="35"/>
        <v>1230</v>
      </c>
    </row>
    <row r="48" spans="1:8">
      <c r="A48" s="139">
        <v>36</v>
      </c>
      <c r="B48" s="151" t="s">
        <v>12</v>
      </c>
      <c r="C48" s="151"/>
      <c r="D48" s="114" t="s">
        <v>44</v>
      </c>
      <c r="E48" s="106">
        <v>1</v>
      </c>
      <c r="F48" s="104">
        <v>1000</v>
      </c>
      <c r="G48" s="106">
        <f t="shared" si="36"/>
        <v>1000</v>
      </c>
      <c r="H48" s="106">
        <f t="shared" si="35"/>
        <v>1230</v>
      </c>
    </row>
    <row r="49" spans="1:8 16382:16382" ht="14.4">
      <c r="A49" s="137"/>
      <c r="B49" s="142" t="s">
        <v>61</v>
      </c>
      <c r="C49" s="142"/>
      <c r="D49" s="143"/>
      <c r="E49" s="144"/>
      <c r="F49" s="142"/>
      <c r="G49" s="142"/>
      <c r="H49" s="142"/>
    </row>
    <row r="50" spans="1:8 16382:16382" ht="48">
      <c r="A50" s="137">
        <v>37</v>
      </c>
      <c r="B50" s="110" t="s">
        <v>102</v>
      </c>
      <c r="C50" s="33" t="s">
        <v>101</v>
      </c>
      <c r="D50" s="96" t="s">
        <v>128</v>
      </c>
      <c r="E50" s="14">
        <v>2</v>
      </c>
      <c r="F50" s="16">
        <v>1759</v>
      </c>
      <c r="G50" s="17">
        <f t="shared" ref="G50" si="37">E50*F50</f>
        <v>3518</v>
      </c>
      <c r="H50" s="17">
        <f t="shared" ref="H50" si="38">G50*1.23</f>
        <v>4327.1400000000003</v>
      </c>
    </row>
    <row r="51" spans="1:8 16382:16382" s="136" customFormat="1" ht="48">
      <c r="A51" s="137">
        <v>38</v>
      </c>
      <c r="B51" s="110" t="s">
        <v>140</v>
      </c>
      <c r="C51" s="33" t="s">
        <v>141</v>
      </c>
      <c r="D51" s="96" t="s">
        <v>142</v>
      </c>
      <c r="E51" s="14">
        <v>1</v>
      </c>
      <c r="F51" s="16">
        <v>3444</v>
      </c>
      <c r="G51" s="17">
        <f t="shared" ref="G51" si="39">E51*F51</f>
        <v>3444</v>
      </c>
      <c r="H51" s="17">
        <f t="shared" ref="H51" si="40">G51*1.23</f>
        <v>4236.12</v>
      </c>
    </row>
    <row r="52" spans="1:8 16382:16382" s="136" customFormat="1" ht="24">
      <c r="A52" s="137">
        <v>39</v>
      </c>
      <c r="B52" s="110" t="s">
        <v>143</v>
      </c>
      <c r="C52" s="33" t="s">
        <v>144</v>
      </c>
      <c r="D52" s="96" t="s">
        <v>44</v>
      </c>
      <c r="E52" s="14">
        <v>1</v>
      </c>
      <c r="F52" s="16">
        <v>2500</v>
      </c>
      <c r="G52" s="17">
        <f t="shared" ref="G52" si="41">E52*F52</f>
        <v>2500</v>
      </c>
      <c r="H52" s="17">
        <f t="shared" ref="H52" si="42">G52*1.23</f>
        <v>3075</v>
      </c>
    </row>
    <row r="53" spans="1:8 16382:16382" ht="108">
      <c r="A53" s="137">
        <v>40</v>
      </c>
      <c r="B53" s="110" t="s">
        <v>108</v>
      </c>
      <c r="C53" s="33" t="s">
        <v>109</v>
      </c>
      <c r="D53" s="96" t="s">
        <v>107</v>
      </c>
      <c r="E53" s="111">
        <v>6</v>
      </c>
      <c r="F53" s="104">
        <v>1376</v>
      </c>
      <c r="G53" s="106">
        <f t="shared" ref="G53:G56" si="43">E53*F53</f>
        <v>8256</v>
      </c>
      <c r="H53" s="106">
        <f t="shared" ref="H53:H56" si="44">G53*1.23</f>
        <v>10154.879999999999</v>
      </c>
    </row>
    <row r="54" spans="1:8 16382:16382" s="86" customFormat="1" ht="108">
      <c r="A54" s="137">
        <v>41</v>
      </c>
      <c r="B54" s="105" t="s">
        <v>16</v>
      </c>
      <c r="C54" s="124" t="s">
        <v>45</v>
      </c>
      <c r="D54" s="125" t="s">
        <v>46</v>
      </c>
      <c r="E54" s="106">
        <v>4</v>
      </c>
      <c r="F54" s="107">
        <v>3409</v>
      </c>
      <c r="G54" s="106">
        <f t="shared" si="43"/>
        <v>13636</v>
      </c>
      <c r="H54" s="106">
        <f t="shared" si="44"/>
        <v>16772.28</v>
      </c>
    </row>
    <row r="55" spans="1:8 16382:16382" s="86" customFormat="1" ht="93.6" customHeight="1">
      <c r="A55" s="137">
        <v>42</v>
      </c>
      <c r="B55" s="122" t="s">
        <v>115</v>
      </c>
      <c r="C55" s="123" t="s">
        <v>119</v>
      </c>
      <c r="D55" s="98" t="s">
        <v>114</v>
      </c>
      <c r="E55" s="111">
        <v>4</v>
      </c>
      <c r="F55" s="104">
        <v>3859.3495934959351</v>
      </c>
      <c r="G55" s="106">
        <f t="shared" si="43"/>
        <v>15437.39837398374</v>
      </c>
      <c r="H55" s="106">
        <f t="shared" si="44"/>
        <v>18988</v>
      </c>
    </row>
    <row r="56" spans="1:8 16382:16382" s="86" customFormat="1" ht="158.25" customHeight="1">
      <c r="A56" s="137">
        <v>43</v>
      </c>
      <c r="B56" s="100" t="s">
        <v>110</v>
      </c>
      <c r="C56" s="101" t="s">
        <v>120</v>
      </c>
      <c r="D56" s="102" t="s">
        <v>111</v>
      </c>
      <c r="E56" s="103">
        <v>4</v>
      </c>
      <c r="F56" s="104">
        <v>13046</v>
      </c>
      <c r="G56" s="103">
        <f t="shared" si="43"/>
        <v>52184</v>
      </c>
      <c r="H56" s="103">
        <f t="shared" si="44"/>
        <v>64186.32</v>
      </c>
    </row>
    <row r="57" spans="1:8 16382:16382" s="86" customFormat="1" ht="158.25" customHeight="1">
      <c r="A57" s="137">
        <v>44</v>
      </c>
      <c r="B57" s="100" t="s">
        <v>125</v>
      </c>
      <c r="C57" s="101" t="s">
        <v>123</v>
      </c>
      <c r="D57" s="102" t="s">
        <v>124</v>
      </c>
      <c r="E57" s="103">
        <v>4</v>
      </c>
      <c r="F57" s="104">
        <v>4250</v>
      </c>
      <c r="G57" s="103">
        <f t="shared" ref="G57:G58" si="45">E57*F57</f>
        <v>17000</v>
      </c>
      <c r="H57" s="103">
        <f t="shared" ref="H57:H58" si="46">G57*1.23</f>
        <v>20910</v>
      </c>
    </row>
    <row r="58" spans="1:8 16382:16382" s="136" customFormat="1" ht="176.4" customHeight="1">
      <c r="A58" s="137">
        <v>45</v>
      </c>
      <c r="B58" s="100" t="s">
        <v>116</v>
      </c>
      <c r="C58" s="101" t="s">
        <v>117</v>
      </c>
      <c r="D58" s="102" t="s">
        <v>118</v>
      </c>
      <c r="E58" s="103">
        <v>1</v>
      </c>
      <c r="F58" s="104">
        <v>2220</v>
      </c>
      <c r="G58" s="103">
        <f t="shared" si="45"/>
        <v>2220</v>
      </c>
      <c r="H58" s="103">
        <f t="shared" si="46"/>
        <v>2730.6</v>
      </c>
    </row>
    <row r="59" spans="1:8 16382:16382" ht="48">
      <c r="A59" s="137">
        <v>46</v>
      </c>
      <c r="B59" s="126" t="s">
        <v>62</v>
      </c>
      <c r="C59" s="118" t="s">
        <v>63</v>
      </c>
      <c r="D59" s="127"/>
      <c r="E59" s="128">
        <v>2</v>
      </c>
      <c r="F59" s="128">
        <v>3500</v>
      </c>
      <c r="G59" s="106">
        <f t="shared" ref="G59:G61" si="47">E59*F59</f>
        <v>7000</v>
      </c>
      <c r="H59" s="106">
        <f t="shared" ref="H59:H61" si="48">G59*1.23</f>
        <v>8610</v>
      </c>
    </row>
    <row r="60" spans="1:8 16382:16382">
      <c r="A60" s="137">
        <v>47</v>
      </c>
      <c r="B60" s="126" t="s">
        <v>64</v>
      </c>
      <c r="C60" s="129" t="s">
        <v>65</v>
      </c>
      <c r="D60" s="127"/>
      <c r="E60" s="128">
        <v>12</v>
      </c>
      <c r="F60" s="128">
        <v>150</v>
      </c>
      <c r="G60" s="106">
        <f t="shared" si="47"/>
        <v>1800</v>
      </c>
      <c r="H60" s="106">
        <f t="shared" si="48"/>
        <v>2214</v>
      </c>
    </row>
    <row r="61" spans="1:8 16382:16382" ht="30.6">
      <c r="A61" s="137">
        <v>48</v>
      </c>
      <c r="B61" s="126" t="s">
        <v>66</v>
      </c>
      <c r="C61" s="87" t="s">
        <v>67</v>
      </c>
      <c r="D61" s="127"/>
      <c r="E61" s="128">
        <v>2</v>
      </c>
      <c r="F61" s="128">
        <v>1200</v>
      </c>
      <c r="G61" s="106">
        <f t="shared" si="47"/>
        <v>2400</v>
      </c>
      <c r="H61" s="106">
        <f t="shared" si="48"/>
        <v>2952</v>
      </c>
    </row>
    <row r="62" spans="1:8 16382:16382" ht="14.4">
      <c r="A62" s="77"/>
      <c r="B62" s="79"/>
      <c r="C62" s="79"/>
      <c r="D62" s="146"/>
      <c r="E62" s="83" t="s">
        <v>26</v>
      </c>
      <c r="F62" s="53" t="s">
        <v>11</v>
      </c>
      <c r="G62" s="53">
        <f>SUM(G12:G61)</f>
        <v>636779.04512195115</v>
      </c>
      <c r="H62" s="53">
        <f>SUM(H12:H61)</f>
        <v>783238.22549999983</v>
      </c>
      <c r="XFB62" s="1">
        <f>SUM(A62:XFA62)</f>
        <v>1420017.270621951</v>
      </c>
    </row>
    <row r="63" spans="1:8 16382:16382" s="13" customFormat="1">
      <c r="D63" s="134"/>
      <c r="E63" s="31"/>
      <c r="F63" s="32"/>
      <c r="G63" s="32"/>
      <c r="H63" s="32"/>
    </row>
    <row r="64" spans="1:8 16382:16382" s="13" customFormat="1">
      <c r="D64" s="134"/>
      <c r="E64" s="31"/>
      <c r="F64" s="32"/>
      <c r="G64" s="32"/>
      <c r="H64" s="32"/>
    </row>
    <row r="65" spans="4:8" s="13" customFormat="1">
      <c r="D65" s="134"/>
      <c r="E65" s="31"/>
      <c r="F65" s="32"/>
      <c r="G65" s="32"/>
      <c r="H65" s="32"/>
    </row>
    <row r="66" spans="4:8" s="13" customFormat="1">
      <c r="D66" s="134"/>
      <c r="E66" s="31"/>
      <c r="F66" s="32"/>
      <c r="G66" s="32"/>
      <c r="H66" s="32"/>
    </row>
    <row r="67" spans="4:8" s="13" customFormat="1">
      <c r="D67" s="134"/>
      <c r="E67" s="31"/>
      <c r="F67" s="32"/>
      <c r="G67" s="32"/>
      <c r="H67" s="32"/>
    </row>
    <row r="68" spans="4:8" s="13" customFormat="1">
      <c r="D68" s="134"/>
      <c r="E68" s="31"/>
      <c r="F68" s="32"/>
      <c r="G68" s="32"/>
      <c r="H68" s="32"/>
    </row>
    <row r="69" spans="4:8" s="13" customFormat="1">
      <c r="D69" s="134"/>
      <c r="E69" s="31"/>
      <c r="F69" s="32"/>
      <c r="G69" s="32"/>
      <c r="H69" s="32"/>
    </row>
    <row r="70" spans="4:8" s="13" customFormat="1">
      <c r="D70" s="134"/>
      <c r="E70" s="31"/>
      <c r="F70" s="32"/>
      <c r="G70" s="32"/>
      <c r="H70" s="32"/>
    </row>
    <row r="71" spans="4:8" s="13" customFormat="1">
      <c r="D71" s="134"/>
      <c r="E71" s="31"/>
      <c r="F71" s="32"/>
      <c r="G71" s="32"/>
      <c r="H71" s="32"/>
    </row>
    <row r="72" spans="4:8" s="13" customFormat="1">
      <c r="D72" s="134"/>
      <c r="E72" s="31"/>
      <c r="F72" s="32"/>
      <c r="G72" s="32"/>
      <c r="H72" s="32"/>
    </row>
    <row r="73" spans="4:8" s="13" customFormat="1">
      <c r="D73" s="134"/>
      <c r="E73" s="31"/>
      <c r="F73" s="32"/>
      <c r="G73" s="32"/>
      <c r="H73" s="32"/>
    </row>
    <row r="74" spans="4:8" s="13" customFormat="1">
      <c r="D74" s="134"/>
      <c r="E74" s="31"/>
      <c r="F74" s="32"/>
      <c r="G74" s="32"/>
      <c r="H74" s="32"/>
    </row>
    <row r="75" spans="4:8" s="13" customFormat="1">
      <c r="D75" s="134"/>
      <c r="E75" s="31"/>
      <c r="F75" s="32"/>
      <c r="G75" s="32"/>
      <c r="H75" s="32"/>
    </row>
    <row r="76" spans="4:8" s="13" customFormat="1">
      <c r="D76" s="134"/>
      <c r="E76" s="31"/>
      <c r="F76" s="32"/>
      <c r="G76" s="32"/>
      <c r="H76" s="32"/>
    </row>
    <row r="77" spans="4:8" s="13" customFormat="1">
      <c r="D77" s="134"/>
      <c r="E77" s="31"/>
      <c r="F77" s="32"/>
      <c r="G77" s="32"/>
      <c r="H77" s="32"/>
    </row>
    <row r="78" spans="4:8" s="13" customFormat="1">
      <c r="D78" s="134"/>
      <c r="E78" s="31"/>
      <c r="F78" s="32"/>
      <c r="G78" s="32"/>
      <c r="H78" s="32"/>
    </row>
    <row r="79" spans="4:8" s="13" customFormat="1">
      <c r="D79" s="134"/>
      <c r="E79" s="31"/>
      <c r="F79" s="32"/>
      <c r="G79" s="32"/>
      <c r="H79" s="32"/>
    </row>
    <row r="80" spans="4:8" s="13" customFormat="1">
      <c r="D80" s="134"/>
      <c r="E80" s="31"/>
      <c r="F80" s="32"/>
      <c r="G80" s="32"/>
      <c r="H80" s="32"/>
    </row>
    <row r="81" spans="4:8" s="13" customFormat="1">
      <c r="D81" s="134"/>
      <c r="E81" s="31"/>
      <c r="F81" s="32"/>
      <c r="G81" s="32"/>
      <c r="H81" s="32"/>
    </row>
    <row r="82" spans="4:8" s="13" customFormat="1">
      <c r="D82" s="134"/>
      <c r="E82" s="31"/>
      <c r="F82" s="32"/>
      <c r="G82" s="32"/>
      <c r="H82" s="32"/>
    </row>
    <row r="83" spans="4:8" s="13" customFormat="1">
      <c r="D83" s="134"/>
      <c r="E83" s="31"/>
      <c r="F83" s="32"/>
      <c r="G83" s="32"/>
      <c r="H83" s="32"/>
    </row>
    <row r="84" spans="4:8" s="13" customFormat="1">
      <c r="D84" s="134"/>
      <c r="E84" s="31"/>
      <c r="F84" s="32"/>
      <c r="G84" s="32"/>
      <c r="H84" s="32"/>
    </row>
    <row r="85" spans="4:8" s="13" customFormat="1">
      <c r="D85" s="134"/>
      <c r="E85" s="31"/>
      <c r="F85" s="32"/>
      <c r="G85" s="32"/>
      <c r="H85" s="32"/>
    </row>
    <row r="86" spans="4:8" s="13" customFormat="1">
      <c r="D86" s="134"/>
      <c r="E86" s="31"/>
      <c r="F86" s="32"/>
      <c r="G86" s="32"/>
      <c r="H86" s="32"/>
    </row>
    <row r="87" spans="4:8" s="13" customFormat="1">
      <c r="D87" s="134"/>
      <c r="E87" s="31"/>
      <c r="F87" s="32"/>
      <c r="G87" s="32"/>
      <c r="H87" s="32"/>
    </row>
    <row r="88" spans="4:8" s="13" customFormat="1">
      <c r="D88" s="134"/>
      <c r="E88" s="31"/>
      <c r="F88" s="32"/>
      <c r="G88" s="32"/>
      <c r="H88" s="32"/>
    </row>
    <row r="89" spans="4:8" s="13" customFormat="1">
      <c r="D89" s="134"/>
      <c r="E89" s="31"/>
      <c r="F89" s="32"/>
      <c r="G89" s="32"/>
      <c r="H89" s="32"/>
    </row>
    <row r="90" spans="4:8" s="13" customFormat="1">
      <c r="D90" s="134"/>
      <c r="E90" s="31"/>
      <c r="F90" s="32"/>
      <c r="G90" s="32"/>
      <c r="H90" s="32"/>
    </row>
    <row r="91" spans="4:8" s="13" customFormat="1">
      <c r="D91" s="134"/>
      <c r="E91" s="31"/>
      <c r="F91" s="32"/>
      <c r="G91" s="32"/>
      <c r="H91" s="32"/>
    </row>
    <row r="92" spans="4:8" s="13" customFormat="1">
      <c r="D92" s="134"/>
      <c r="E92" s="31"/>
      <c r="F92" s="32"/>
      <c r="G92" s="32"/>
      <c r="H92" s="32"/>
    </row>
    <row r="93" spans="4:8" s="13" customFormat="1">
      <c r="D93" s="134"/>
      <c r="E93" s="31"/>
      <c r="F93" s="32"/>
      <c r="G93" s="32"/>
      <c r="H93" s="32"/>
    </row>
    <row r="94" spans="4:8" s="13" customFormat="1">
      <c r="D94" s="134"/>
      <c r="E94" s="31"/>
      <c r="F94" s="32"/>
      <c r="G94" s="32"/>
      <c r="H94" s="32"/>
    </row>
    <row r="95" spans="4:8" s="13" customFormat="1">
      <c r="D95" s="134"/>
      <c r="E95" s="31"/>
      <c r="F95" s="32"/>
      <c r="G95" s="32"/>
      <c r="H95" s="32"/>
    </row>
    <row r="96" spans="4:8" s="13" customFormat="1">
      <c r="D96" s="134"/>
      <c r="E96" s="31"/>
      <c r="F96" s="32"/>
      <c r="G96" s="32"/>
      <c r="H96" s="32"/>
    </row>
    <row r="97" spans="4:8" s="13" customFormat="1">
      <c r="D97" s="134"/>
      <c r="E97" s="31"/>
      <c r="F97" s="32"/>
      <c r="G97" s="32"/>
      <c r="H97" s="32"/>
    </row>
    <row r="98" spans="4:8" s="13" customFormat="1">
      <c r="D98" s="134"/>
      <c r="E98" s="31"/>
      <c r="F98" s="32"/>
      <c r="G98" s="32"/>
      <c r="H98" s="32"/>
    </row>
    <row r="99" spans="4:8" s="13" customFormat="1">
      <c r="D99" s="134"/>
      <c r="E99" s="31"/>
      <c r="F99" s="32"/>
      <c r="G99" s="32"/>
      <c r="H99" s="32"/>
    </row>
    <row r="100" spans="4:8" s="13" customFormat="1">
      <c r="D100" s="134"/>
      <c r="E100" s="31"/>
      <c r="F100" s="32"/>
      <c r="G100" s="32"/>
      <c r="H100" s="32"/>
    </row>
    <row r="101" spans="4:8" s="13" customFormat="1">
      <c r="D101" s="134"/>
      <c r="E101" s="31"/>
      <c r="F101" s="32"/>
      <c r="G101" s="32"/>
      <c r="H101" s="32"/>
    </row>
    <row r="102" spans="4:8" s="13" customFormat="1">
      <c r="D102" s="134"/>
      <c r="E102" s="31"/>
      <c r="F102" s="32"/>
      <c r="G102" s="32"/>
      <c r="H102" s="32"/>
    </row>
    <row r="103" spans="4:8" s="13" customFormat="1">
      <c r="D103" s="134"/>
      <c r="E103" s="31"/>
      <c r="F103" s="32"/>
      <c r="G103" s="32"/>
      <c r="H103" s="32"/>
    </row>
    <row r="104" spans="4:8" s="13" customFormat="1">
      <c r="D104" s="134"/>
      <c r="E104" s="31"/>
      <c r="F104" s="32"/>
      <c r="G104" s="32"/>
      <c r="H104" s="32"/>
    </row>
    <row r="105" spans="4:8" s="13" customFormat="1">
      <c r="D105" s="134"/>
      <c r="E105" s="31"/>
      <c r="F105" s="32"/>
      <c r="G105" s="32"/>
      <c r="H105" s="32"/>
    </row>
    <row r="106" spans="4:8" s="13" customFormat="1">
      <c r="D106" s="134"/>
      <c r="E106" s="31"/>
      <c r="F106" s="32"/>
      <c r="G106" s="32"/>
      <c r="H106" s="32"/>
    </row>
    <row r="107" spans="4:8" s="13" customFormat="1">
      <c r="D107" s="134"/>
      <c r="E107" s="31"/>
      <c r="F107" s="32"/>
      <c r="G107" s="32"/>
      <c r="H107" s="32"/>
    </row>
    <row r="108" spans="4:8" s="13" customFormat="1">
      <c r="D108" s="134"/>
      <c r="E108" s="31"/>
      <c r="F108" s="32"/>
      <c r="G108" s="32"/>
      <c r="H108" s="32"/>
    </row>
    <row r="109" spans="4:8" s="13" customFormat="1">
      <c r="D109" s="134"/>
      <c r="E109" s="31"/>
      <c r="F109" s="32"/>
      <c r="G109" s="32"/>
      <c r="H109" s="32"/>
    </row>
    <row r="110" spans="4:8" s="13" customFormat="1">
      <c r="D110" s="134"/>
      <c r="E110" s="31"/>
      <c r="F110" s="32"/>
      <c r="G110" s="32"/>
      <c r="H110" s="32"/>
    </row>
    <row r="111" spans="4:8" s="13" customFormat="1">
      <c r="D111" s="134"/>
      <c r="E111" s="31"/>
      <c r="F111" s="32"/>
      <c r="G111" s="32"/>
      <c r="H111" s="32"/>
    </row>
    <row r="112" spans="4:8" s="13" customFormat="1">
      <c r="D112" s="134"/>
      <c r="E112" s="31"/>
      <c r="F112" s="32"/>
      <c r="G112" s="32"/>
      <c r="H112" s="32"/>
    </row>
  </sheetData>
  <mergeCells count="5">
    <mergeCell ref="B48:C48"/>
    <mergeCell ref="B28:C28"/>
    <mergeCell ref="B29:C29"/>
    <mergeCell ref="B30:C30"/>
    <mergeCell ref="B47:C47"/>
  </mergeCells>
  <printOptions horizontalCentered="1"/>
  <pageMargins left="0.23622047244094491" right="0.23622047244094491" top="0.98425196850393704" bottom="0.74803149606299213" header="0.31496062992125984" footer="0.31496062992125984"/>
  <pageSetup paperSize="9" orientation="landscape" r:id="rId1"/>
  <headerFooter>
    <oddFooter>&amp;R&amp;P/&amp;N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topLeftCell="A21" zoomScale="115" zoomScaleNormal="115" zoomScaleSheetLayoutView="100" workbookViewId="0">
      <selection activeCell="G25" sqref="G25"/>
    </sheetView>
  </sheetViews>
  <sheetFormatPr defaultColWidth="9" defaultRowHeight="12"/>
  <cols>
    <col min="1" max="1" width="3" style="1" bestFit="1" customWidth="1"/>
    <col min="2" max="2" width="17.59765625" style="7" customWidth="1"/>
    <col min="3" max="3" width="51.19921875" style="7" customWidth="1"/>
    <col min="4" max="4" width="12.8984375" style="7" customWidth="1"/>
    <col min="5" max="5" width="7" style="6" customWidth="1"/>
    <col min="6" max="6" width="10.8984375" style="6" customWidth="1"/>
    <col min="7" max="8" width="13.09765625" style="2" customWidth="1"/>
    <col min="9" max="16384" width="9" style="1"/>
  </cols>
  <sheetData>
    <row r="1" spans="1:9" hidden="1">
      <c r="E1" s="35"/>
      <c r="F1" s="18" t="s">
        <v>4</v>
      </c>
      <c r="I1" s="3"/>
    </row>
    <row r="2" spans="1:9" hidden="1">
      <c r="E2" s="36"/>
      <c r="F2" s="19" t="s">
        <v>3</v>
      </c>
      <c r="G2" s="9"/>
      <c r="H2" s="4"/>
      <c r="I2" s="3"/>
    </row>
    <row r="3" spans="1:9" ht="13.8" hidden="1">
      <c r="E3" s="36"/>
      <c r="F3" s="19" t="s">
        <v>14</v>
      </c>
      <c r="G3" s="10"/>
      <c r="I3" s="3"/>
    </row>
    <row r="4" spans="1:9" hidden="1">
      <c r="E4" s="37"/>
      <c r="F4" s="20" t="s">
        <v>7</v>
      </c>
      <c r="G4" s="10"/>
      <c r="I4" s="3"/>
    </row>
    <row r="5" spans="1:9" hidden="1">
      <c r="A5" s="5"/>
      <c r="B5" s="8"/>
      <c r="C5" s="8"/>
      <c r="D5" s="8"/>
      <c r="E5" s="38"/>
      <c r="F5" s="21" t="s">
        <v>2</v>
      </c>
      <c r="G5" s="11"/>
      <c r="H5" s="11"/>
      <c r="I5" s="3"/>
    </row>
    <row r="6" spans="1:9" s="29" customFormat="1" ht="14.4">
      <c r="A6" s="26"/>
      <c r="B6" s="30" t="s">
        <v>72</v>
      </c>
      <c r="C6" s="27"/>
      <c r="D6" s="27"/>
      <c r="E6" s="39"/>
      <c r="F6" s="28"/>
      <c r="G6" s="28"/>
      <c r="H6" s="138" t="s">
        <v>139</v>
      </c>
      <c r="I6" s="26"/>
    </row>
    <row r="7" spans="1:9" s="29" customFormat="1" ht="14.4">
      <c r="A7" s="26"/>
      <c r="B7" s="27" t="s">
        <v>90</v>
      </c>
      <c r="C7" s="27"/>
      <c r="D7" s="27"/>
      <c r="E7" s="39"/>
      <c r="F7" s="28"/>
      <c r="G7" s="28"/>
      <c r="H7" s="28"/>
      <c r="I7" s="26"/>
    </row>
    <row r="8" spans="1:9">
      <c r="A8" s="3"/>
      <c r="B8" s="22"/>
      <c r="C8" s="23"/>
      <c r="D8" s="23"/>
      <c r="E8" s="24"/>
      <c r="F8" s="24"/>
      <c r="G8" s="25"/>
      <c r="H8" s="25"/>
      <c r="I8" s="3"/>
    </row>
    <row r="9" spans="1:9" ht="14.4">
      <c r="A9" s="77"/>
      <c r="B9" s="78" t="s">
        <v>19</v>
      </c>
      <c r="C9" s="79"/>
      <c r="D9" s="79"/>
      <c r="E9" s="80"/>
      <c r="F9" s="80"/>
      <c r="G9" s="81"/>
      <c r="H9" s="81"/>
    </row>
    <row r="10" spans="1:9" s="74" customFormat="1" ht="14.4">
      <c r="A10" s="77"/>
      <c r="B10" s="140" t="s">
        <v>74</v>
      </c>
      <c r="C10" s="140"/>
      <c r="D10" s="140"/>
      <c r="E10" s="82"/>
      <c r="F10" s="140"/>
      <c r="G10" s="140"/>
      <c r="H10" s="140"/>
      <c r="I10" s="73"/>
    </row>
    <row r="11" spans="1:9" s="74" customFormat="1" ht="24">
      <c r="A11" s="69" t="s">
        <v>18</v>
      </c>
      <c r="B11" s="70" t="s">
        <v>42</v>
      </c>
      <c r="C11" s="70" t="s">
        <v>43</v>
      </c>
      <c r="D11" s="70" t="s">
        <v>52</v>
      </c>
      <c r="E11" s="71" t="s">
        <v>5</v>
      </c>
      <c r="F11" s="71" t="s">
        <v>0</v>
      </c>
      <c r="G11" s="72" t="s">
        <v>1</v>
      </c>
      <c r="H11" s="72" t="s">
        <v>6</v>
      </c>
      <c r="I11" s="73"/>
    </row>
    <row r="12" spans="1:9" s="13" customFormat="1" ht="58.2" customHeight="1">
      <c r="A12" s="94">
        <v>1</v>
      </c>
      <c r="B12" s="84" t="s">
        <v>20</v>
      </c>
      <c r="C12" s="84" t="s">
        <v>70</v>
      </c>
      <c r="D12" s="84" t="s">
        <v>44</v>
      </c>
      <c r="E12" s="15">
        <v>1</v>
      </c>
      <c r="F12" s="15">
        <v>4870</v>
      </c>
      <c r="G12" s="15">
        <f t="shared" ref="G12:G18" si="0">E12*F12</f>
        <v>4870</v>
      </c>
      <c r="H12" s="15">
        <f t="shared" ref="H12:H18" si="1">G12*1.23</f>
        <v>5990.1</v>
      </c>
    </row>
    <row r="13" spans="1:9" s="13" customFormat="1" ht="58.2" customHeight="1">
      <c r="A13" s="94">
        <v>2</v>
      </c>
      <c r="B13" s="84" t="s">
        <v>85</v>
      </c>
      <c r="C13" s="84" t="s">
        <v>75</v>
      </c>
      <c r="D13" s="84" t="s">
        <v>73</v>
      </c>
      <c r="E13" s="15">
        <v>2</v>
      </c>
      <c r="F13" s="15">
        <v>5499</v>
      </c>
      <c r="G13" s="15">
        <f t="shared" ref="G13" si="2">E13*F13</f>
        <v>10998</v>
      </c>
      <c r="H13" s="15">
        <f t="shared" ref="H13" si="3">G13*1.23</f>
        <v>13527.539999999999</v>
      </c>
    </row>
    <row r="14" spans="1:9" s="13" customFormat="1" ht="37.799999999999997">
      <c r="A14" s="94">
        <v>3</v>
      </c>
      <c r="B14" s="84" t="s">
        <v>78</v>
      </c>
      <c r="C14" s="84" t="s">
        <v>71</v>
      </c>
      <c r="D14" s="84" t="s">
        <v>44</v>
      </c>
      <c r="E14" s="15">
        <v>6</v>
      </c>
      <c r="F14" s="15">
        <v>768</v>
      </c>
      <c r="G14" s="15">
        <f t="shared" si="0"/>
        <v>4608</v>
      </c>
      <c r="H14" s="15">
        <f t="shared" si="1"/>
        <v>5667.84</v>
      </c>
    </row>
    <row r="15" spans="1:9" s="13" customFormat="1" ht="30.6">
      <c r="A15" s="94">
        <v>4</v>
      </c>
      <c r="B15" s="84" t="s">
        <v>76</v>
      </c>
      <c r="C15" s="88" t="s">
        <v>77</v>
      </c>
      <c r="D15" s="84" t="s">
        <v>44</v>
      </c>
      <c r="E15" s="15">
        <v>6</v>
      </c>
      <c r="F15" s="15">
        <v>1352</v>
      </c>
      <c r="G15" s="15">
        <f t="shared" si="0"/>
        <v>8112</v>
      </c>
      <c r="H15" s="15">
        <f t="shared" si="1"/>
        <v>9977.76</v>
      </c>
    </row>
    <row r="16" spans="1:9" s="13" customFormat="1" ht="48">
      <c r="A16" s="94">
        <v>5</v>
      </c>
      <c r="B16" s="84" t="s">
        <v>21</v>
      </c>
      <c r="C16" s="84" t="s">
        <v>24</v>
      </c>
      <c r="D16" s="84" t="s">
        <v>44</v>
      </c>
      <c r="E16" s="15">
        <v>3</v>
      </c>
      <c r="F16" s="15">
        <v>584</v>
      </c>
      <c r="G16" s="15">
        <f t="shared" si="0"/>
        <v>1752</v>
      </c>
      <c r="H16" s="15">
        <f t="shared" si="1"/>
        <v>2154.96</v>
      </c>
    </row>
    <row r="17" spans="1:8" s="13" customFormat="1" ht="36">
      <c r="A17" s="94">
        <v>6</v>
      </c>
      <c r="B17" s="84" t="s">
        <v>22</v>
      </c>
      <c r="C17" s="84" t="s">
        <v>84</v>
      </c>
      <c r="D17" s="84" t="s">
        <v>44</v>
      </c>
      <c r="E17" s="15">
        <v>1</v>
      </c>
      <c r="F17" s="15">
        <v>4870</v>
      </c>
      <c r="G17" s="15">
        <f t="shared" si="0"/>
        <v>4870</v>
      </c>
      <c r="H17" s="15">
        <f t="shared" si="1"/>
        <v>5990.1</v>
      </c>
    </row>
    <row r="18" spans="1:8" s="13" customFormat="1" ht="36">
      <c r="A18" s="94">
        <v>7</v>
      </c>
      <c r="B18" s="84" t="s">
        <v>23</v>
      </c>
      <c r="C18" s="84" t="s">
        <v>83</v>
      </c>
      <c r="D18" s="84" t="s">
        <v>44</v>
      </c>
      <c r="E18" s="15">
        <v>1</v>
      </c>
      <c r="F18" s="15">
        <v>4870</v>
      </c>
      <c r="G18" s="15">
        <f t="shared" si="0"/>
        <v>4870</v>
      </c>
      <c r="H18" s="15">
        <f t="shared" si="1"/>
        <v>5990.1</v>
      </c>
    </row>
    <row r="19" spans="1:8" s="13" customFormat="1" ht="14.4">
      <c r="A19" s="77"/>
      <c r="B19" s="140" t="s">
        <v>80</v>
      </c>
      <c r="C19" s="140"/>
      <c r="D19" s="140"/>
      <c r="E19" s="82"/>
      <c r="F19" s="140"/>
      <c r="G19" s="140"/>
      <c r="H19" s="140"/>
    </row>
    <row r="20" spans="1:8" s="13" customFormat="1" ht="48">
      <c r="A20" s="94">
        <v>8</v>
      </c>
      <c r="B20" s="84" t="s">
        <v>81</v>
      </c>
      <c r="C20" s="84" t="s">
        <v>82</v>
      </c>
      <c r="D20" s="84" t="s">
        <v>73</v>
      </c>
      <c r="E20" s="15">
        <v>1</v>
      </c>
      <c r="F20" s="15">
        <v>5644</v>
      </c>
      <c r="G20" s="15">
        <f t="shared" ref="G20" si="4">E20*F20</f>
        <v>5644</v>
      </c>
      <c r="H20" s="15">
        <f t="shared" ref="H20" si="5">G20*1.23</f>
        <v>6942.12</v>
      </c>
    </row>
    <row r="21" spans="1:8" s="13" customFormat="1" ht="48">
      <c r="A21" s="94">
        <v>9</v>
      </c>
      <c r="B21" s="84" t="s">
        <v>86</v>
      </c>
      <c r="C21" s="84" t="s">
        <v>87</v>
      </c>
      <c r="D21" s="84" t="s">
        <v>73</v>
      </c>
      <c r="E21" s="15">
        <v>1</v>
      </c>
      <c r="F21" s="15">
        <v>4530</v>
      </c>
      <c r="G21" s="15">
        <f t="shared" ref="G21:G23" si="6">E21*F21</f>
        <v>4530</v>
      </c>
      <c r="H21" s="15">
        <f t="shared" ref="H21:H23" si="7">G21*1.23</f>
        <v>5571.9</v>
      </c>
    </row>
    <row r="22" spans="1:8" s="13" customFormat="1" ht="36">
      <c r="A22" s="94">
        <v>10</v>
      </c>
      <c r="B22" s="84" t="s">
        <v>89</v>
      </c>
      <c r="C22" s="84" t="s">
        <v>88</v>
      </c>
      <c r="D22" s="84" t="s">
        <v>44</v>
      </c>
      <c r="E22" s="15">
        <v>1</v>
      </c>
      <c r="F22" s="15">
        <v>4967</v>
      </c>
      <c r="G22" s="15">
        <f t="shared" si="6"/>
        <v>4967</v>
      </c>
      <c r="H22" s="15">
        <f t="shared" si="7"/>
        <v>6109.41</v>
      </c>
    </row>
    <row r="23" spans="1:8" s="13" customFormat="1" ht="48">
      <c r="A23" s="94">
        <v>11</v>
      </c>
      <c r="B23" s="84" t="s">
        <v>86</v>
      </c>
      <c r="C23" s="84" t="s">
        <v>75</v>
      </c>
      <c r="D23" s="84" t="s">
        <v>73</v>
      </c>
      <c r="E23" s="15">
        <v>1</v>
      </c>
      <c r="F23" s="15">
        <v>5499</v>
      </c>
      <c r="G23" s="15">
        <f t="shared" si="6"/>
        <v>5499</v>
      </c>
      <c r="H23" s="15">
        <f t="shared" si="7"/>
        <v>6763.7699999999995</v>
      </c>
    </row>
    <row r="24" spans="1:8" s="13" customFormat="1">
      <c r="A24" s="94"/>
      <c r="B24" s="84"/>
      <c r="C24" s="84"/>
      <c r="D24" s="84"/>
      <c r="E24" s="15"/>
      <c r="F24" s="15"/>
      <c r="G24" s="15"/>
      <c r="H24" s="15"/>
    </row>
    <row r="25" spans="1:8" s="13" customFormat="1" ht="14.4">
      <c r="A25" s="54"/>
      <c r="B25" s="75"/>
      <c r="C25" s="76"/>
      <c r="D25" s="76"/>
      <c r="E25" s="76" t="s">
        <v>19</v>
      </c>
      <c r="F25" s="53" t="s">
        <v>11</v>
      </c>
      <c r="G25" s="53">
        <f>SUM(G12:G24)</f>
        <v>60720</v>
      </c>
      <c r="H25" s="53">
        <f>SUM(H12:H23)</f>
        <v>74685.600000000006</v>
      </c>
    </row>
    <row r="26" spans="1:8" s="13" customFormat="1">
      <c r="E26" s="31"/>
      <c r="F26" s="32"/>
      <c r="G26" s="32"/>
      <c r="H26" s="32"/>
    </row>
    <row r="27" spans="1:8" s="13" customFormat="1">
      <c r="E27" s="31"/>
      <c r="F27" s="32"/>
      <c r="G27" s="32"/>
      <c r="H27" s="32"/>
    </row>
    <row r="28" spans="1:8" s="13" customFormat="1">
      <c r="E28" s="31"/>
      <c r="F28" s="32"/>
      <c r="G28" s="32"/>
      <c r="H28" s="32"/>
    </row>
    <row r="29" spans="1:8" s="13" customFormat="1">
      <c r="E29" s="31"/>
      <c r="F29" s="32"/>
      <c r="G29" s="32"/>
      <c r="H29" s="32"/>
    </row>
    <row r="30" spans="1:8" s="13" customFormat="1">
      <c r="E30" s="31"/>
      <c r="F30" s="32"/>
      <c r="G30" s="32"/>
      <c r="H30" s="32"/>
    </row>
    <row r="31" spans="1:8" s="13" customFormat="1">
      <c r="E31" s="31"/>
      <c r="F31" s="32"/>
      <c r="G31" s="32"/>
      <c r="H31" s="32"/>
    </row>
    <row r="32" spans="1:8" s="13" customFormat="1">
      <c r="E32" s="31"/>
      <c r="F32" s="32"/>
      <c r="G32" s="32"/>
      <c r="H32" s="32"/>
    </row>
    <row r="33" spans="5:8" s="13" customFormat="1">
      <c r="E33" s="31"/>
      <c r="F33" s="32"/>
      <c r="G33" s="32"/>
      <c r="H33" s="32"/>
    </row>
    <row r="34" spans="5:8" s="13" customFormat="1">
      <c r="E34" s="31"/>
      <c r="F34" s="32"/>
      <c r="G34" s="32"/>
      <c r="H34" s="32"/>
    </row>
    <row r="35" spans="5:8" s="13" customFormat="1">
      <c r="E35" s="31"/>
      <c r="F35" s="32"/>
      <c r="G35" s="32"/>
      <c r="H35" s="32"/>
    </row>
    <row r="36" spans="5:8" s="13" customFormat="1">
      <c r="E36" s="31"/>
      <c r="F36" s="32"/>
      <c r="G36" s="32"/>
      <c r="H36" s="32"/>
    </row>
    <row r="37" spans="5:8" s="13" customFormat="1">
      <c r="E37" s="31"/>
      <c r="F37" s="32"/>
      <c r="G37" s="32"/>
      <c r="H37" s="32"/>
    </row>
    <row r="38" spans="5:8" s="13" customFormat="1">
      <c r="E38" s="31"/>
      <c r="F38" s="32"/>
      <c r="G38" s="32"/>
      <c r="H38" s="32"/>
    </row>
    <row r="39" spans="5:8" s="13" customFormat="1">
      <c r="E39" s="31"/>
      <c r="F39" s="32"/>
      <c r="G39" s="32"/>
      <c r="H39" s="32"/>
    </row>
    <row r="40" spans="5:8" s="13" customFormat="1">
      <c r="E40" s="31"/>
      <c r="F40" s="32"/>
      <c r="G40" s="32"/>
      <c r="H40" s="32"/>
    </row>
    <row r="41" spans="5:8" s="13" customFormat="1">
      <c r="E41" s="31"/>
      <c r="F41" s="32"/>
      <c r="G41" s="32"/>
      <c r="H41" s="32"/>
    </row>
    <row r="42" spans="5:8" s="13" customFormat="1">
      <c r="E42" s="31"/>
      <c r="F42" s="32"/>
      <c r="G42" s="32"/>
      <c r="H42" s="32"/>
    </row>
    <row r="43" spans="5:8" s="13" customFormat="1">
      <c r="E43" s="31"/>
      <c r="F43" s="32"/>
      <c r="G43" s="32"/>
      <c r="H43" s="32"/>
    </row>
    <row r="44" spans="5:8" s="13" customFormat="1">
      <c r="E44" s="31"/>
      <c r="F44" s="32"/>
      <c r="G44" s="32"/>
      <c r="H44" s="32"/>
    </row>
    <row r="45" spans="5:8" s="13" customFormat="1">
      <c r="E45" s="31"/>
      <c r="F45" s="32"/>
      <c r="G45" s="32"/>
      <c r="H45" s="32"/>
    </row>
    <row r="46" spans="5:8" s="13" customFormat="1">
      <c r="E46" s="31"/>
      <c r="F46" s="32"/>
      <c r="G46" s="32"/>
      <c r="H46" s="32"/>
    </row>
    <row r="47" spans="5:8" s="13" customFormat="1">
      <c r="E47" s="31"/>
      <c r="F47" s="32"/>
      <c r="G47" s="32"/>
      <c r="H47" s="32"/>
    </row>
    <row r="48" spans="5:8" s="13" customFormat="1">
      <c r="E48" s="31"/>
      <c r="F48" s="32"/>
      <c r="G48" s="32"/>
      <c r="H48" s="32"/>
    </row>
    <row r="49" spans="5:8" s="13" customFormat="1">
      <c r="E49" s="31"/>
      <c r="F49" s="32"/>
      <c r="G49" s="32"/>
      <c r="H49" s="32"/>
    </row>
    <row r="50" spans="5:8" s="13" customFormat="1">
      <c r="E50" s="31"/>
      <c r="F50" s="32"/>
      <c r="G50" s="32"/>
      <c r="H50" s="32"/>
    </row>
    <row r="51" spans="5:8" s="13" customFormat="1">
      <c r="E51" s="31"/>
      <c r="F51" s="32"/>
      <c r="G51" s="32"/>
      <c r="H51" s="32"/>
    </row>
    <row r="52" spans="5:8" s="13" customFormat="1">
      <c r="E52" s="31"/>
      <c r="F52" s="32"/>
      <c r="G52" s="32"/>
      <c r="H52" s="32"/>
    </row>
    <row r="53" spans="5:8" s="13" customFormat="1">
      <c r="E53" s="31"/>
      <c r="F53" s="32"/>
      <c r="G53" s="32"/>
      <c r="H53" s="32"/>
    </row>
    <row r="54" spans="5:8" s="13" customFormat="1">
      <c r="E54" s="31"/>
      <c r="F54" s="32"/>
      <c r="G54" s="32"/>
      <c r="H54" s="32"/>
    </row>
    <row r="55" spans="5:8" s="13" customFormat="1">
      <c r="E55" s="31"/>
      <c r="F55" s="32"/>
      <c r="G55" s="32"/>
      <c r="H55" s="32"/>
    </row>
    <row r="56" spans="5:8" s="13" customFormat="1">
      <c r="E56" s="31"/>
      <c r="F56" s="32"/>
      <c r="G56" s="32"/>
      <c r="H56" s="32"/>
    </row>
    <row r="57" spans="5:8" s="13" customFormat="1">
      <c r="E57" s="31"/>
      <c r="F57" s="32"/>
      <c r="G57" s="32"/>
      <c r="H57" s="32"/>
    </row>
    <row r="58" spans="5:8" s="13" customFormat="1">
      <c r="E58" s="31"/>
      <c r="F58" s="32"/>
      <c r="G58" s="32"/>
      <c r="H58" s="32"/>
    </row>
    <row r="59" spans="5:8" s="13" customFormat="1">
      <c r="E59" s="31"/>
      <c r="F59" s="32"/>
      <c r="G59" s="32"/>
      <c r="H59" s="32"/>
    </row>
    <row r="60" spans="5:8" s="13" customFormat="1">
      <c r="E60" s="31"/>
      <c r="F60" s="32"/>
      <c r="G60" s="32"/>
      <c r="H60" s="32"/>
    </row>
    <row r="61" spans="5:8" s="13" customFormat="1">
      <c r="E61" s="31"/>
      <c r="F61" s="32"/>
      <c r="G61" s="32"/>
      <c r="H61" s="32"/>
    </row>
    <row r="62" spans="5:8" s="13" customFormat="1">
      <c r="E62" s="31"/>
      <c r="F62" s="32"/>
      <c r="G62" s="32"/>
      <c r="H62" s="32"/>
    </row>
    <row r="63" spans="5:8" s="13" customFormat="1">
      <c r="E63" s="31"/>
      <c r="F63" s="32"/>
      <c r="G63" s="32"/>
      <c r="H63" s="32"/>
    </row>
    <row r="64" spans="5:8" s="13" customFormat="1">
      <c r="E64" s="31"/>
      <c r="F64" s="32"/>
      <c r="G64" s="32"/>
      <c r="H64" s="32"/>
    </row>
    <row r="65" spans="5:8" s="13" customFormat="1">
      <c r="E65" s="31"/>
      <c r="F65" s="32"/>
      <c r="G65" s="32"/>
      <c r="H65" s="32"/>
    </row>
    <row r="66" spans="5:8" s="13" customFormat="1">
      <c r="E66" s="31"/>
      <c r="F66" s="32"/>
      <c r="G66" s="32"/>
      <c r="H66" s="32"/>
    </row>
    <row r="67" spans="5:8" s="13" customFormat="1">
      <c r="E67" s="31"/>
      <c r="F67" s="32"/>
      <c r="G67" s="32"/>
      <c r="H67" s="32"/>
    </row>
    <row r="68" spans="5:8" s="13" customFormat="1">
      <c r="E68" s="31"/>
      <c r="F68" s="32"/>
      <c r="G68" s="32"/>
      <c r="H68" s="32"/>
    </row>
    <row r="69" spans="5:8" s="13" customFormat="1">
      <c r="E69" s="31"/>
      <c r="F69" s="32"/>
      <c r="G69" s="32"/>
      <c r="H69" s="32"/>
    </row>
    <row r="70" spans="5:8" s="13" customFormat="1">
      <c r="E70" s="31"/>
      <c r="F70" s="32"/>
      <c r="G70" s="32"/>
      <c r="H70" s="32"/>
    </row>
    <row r="71" spans="5:8" s="13" customFormat="1">
      <c r="E71" s="31"/>
      <c r="F71" s="32"/>
      <c r="G71" s="32"/>
      <c r="H71" s="32"/>
    </row>
    <row r="72" spans="5:8" s="13" customFormat="1">
      <c r="E72" s="31"/>
      <c r="F72" s="32"/>
      <c r="G72" s="32"/>
      <c r="H72" s="32"/>
    </row>
    <row r="73" spans="5:8" s="13" customFormat="1">
      <c r="E73" s="31"/>
      <c r="F73" s="32"/>
      <c r="G73" s="32"/>
      <c r="H73" s="32"/>
    </row>
    <row r="74" spans="5:8" s="13" customFormat="1">
      <c r="E74" s="31"/>
      <c r="F74" s="32"/>
      <c r="G74" s="32"/>
      <c r="H74" s="32"/>
    </row>
    <row r="75" spans="5:8" s="13" customFormat="1">
      <c r="E75" s="31"/>
      <c r="F75" s="32"/>
      <c r="G75" s="32"/>
      <c r="H75" s="32"/>
    </row>
  </sheetData>
  <printOptions horizontalCentered="1"/>
  <pageMargins left="0.23622047244094491" right="0.23622047244094491" top="0.98425196850393704" bottom="0.74803149606299213" header="0.31496062992125984" footer="0.31496062992125984"/>
  <pageSetup paperSize="9" orientation="landscape" r:id="rId1"/>
  <headerFooter>
    <oddFooter>&amp;R&amp;P/&amp;N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5</vt:i4>
      </vt:variant>
    </vt:vector>
  </HeadingPairs>
  <TitlesOfParts>
    <vt:vector size="8" baseType="lpstr">
      <vt:lpstr>Podsumowanie</vt:lpstr>
      <vt:lpstr>Ośw. Technolog</vt:lpstr>
      <vt:lpstr>Okotarowanie</vt:lpstr>
      <vt:lpstr>Okotarowanie!Obszar_wydruku</vt:lpstr>
      <vt:lpstr>'Ośw. Technolog'!Obszar_wydruku</vt:lpstr>
      <vt:lpstr>Podsumowanie!Obszar_wydruku</vt:lpstr>
      <vt:lpstr>Okotarowanie!Tytuły_wydruku</vt:lpstr>
      <vt:lpstr>'Ośw. Technolog'!Tytuły_wydruku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Michał</dc:creator>
  <cp:lastModifiedBy>Jan</cp:lastModifiedBy>
  <cp:lastPrinted>2016-12-11T18:31:41Z</cp:lastPrinted>
  <dcterms:created xsi:type="dcterms:W3CDTF">2014-03-25T12:58:09Z</dcterms:created>
  <dcterms:modified xsi:type="dcterms:W3CDTF">2016-12-12T09:38:33Z</dcterms:modified>
</cp:coreProperties>
</file>